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Projekty\FRAMOS_Petr Fraš\MŠ OV Muglinov_Komerční 22a\SLP\"/>
    </mc:Choice>
  </mc:AlternateContent>
  <xr:revisionPtr revIDLastSave="0" documentId="13_ncr:1_{70B82EB8-9B53-47C8-8B77-54656928DE2A}" xr6:coauthVersionLast="36" xr6:coauthVersionMax="36" xr10:uidLastSave="{00000000-0000-0000-0000-000000000000}"/>
  <bookViews>
    <workbookView xWindow="0" yWindow="0" windowWidth="21555" windowHeight="15270" activeTab="4" xr2:uid="{00000000-000D-0000-FFFF-FFFF00000000}"/>
  </bookViews>
  <sheets>
    <sheet name="Krycí list" sheetId="5" r:id="rId1"/>
    <sheet name="SK" sheetId="17" r:id="rId2"/>
    <sheet name="trasy" sheetId="12" r:id="rId3"/>
    <sheet name="Aktivní prvky" sheetId="21" r:id="rId4"/>
    <sheet name="PZTS+EPS" sheetId="19" r:id="rId5"/>
    <sheet name="EVS" sheetId="20" r:id="rId6"/>
  </sheets>
  <calcPr calcId="191029"/>
</workbook>
</file>

<file path=xl/calcChain.xml><?xml version="1.0" encoding="utf-8"?>
<calcChain xmlns="http://schemas.openxmlformats.org/spreadsheetml/2006/main">
  <c r="E10" i="19" l="1"/>
  <c r="G10" i="19"/>
  <c r="E8" i="19"/>
  <c r="G8" i="19"/>
  <c r="G8" i="20"/>
  <c r="E8" i="20"/>
  <c r="G7" i="20"/>
  <c r="E7" i="20"/>
  <c r="G6" i="20"/>
  <c r="E6" i="20"/>
  <c r="G10" i="17" l="1"/>
  <c r="E10" i="17"/>
  <c r="G8" i="12"/>
  <c r="G7" i="12"/>
  <c r="G6" i="12"/>
  <c r="G5" i="12"/>
  <c r="G4" i="12"/>
  <c r="G3" i="12"/>
  <c r="E8" i="12"/>
  <c r="E7" i="12"/>
  <c r="E6" i="12"/>
  <c r="E5" i="12"/>
  <c r="E4" i="12"/>
  <c r="E3" i="12"/>
  <c r="G6" i="21" l="1"/>
  <c r="G5" i="21"/>
  <c r="E5" i="21"/>
  <c r="C23" i="5"/>
  <c r="C22" i="5"/>
  <c r="C21" i="5"/>
  <c r="C20" i="5"/>
  <c r="G17" i="19"/>
  <c r="E17" i="19"/>
  <c r="G16" i="19"/>
  <c r="E16" i="19"/>
  <c r="G8" i="21"/>
  <c r="E8" i="21"/>
  <c r="G7" i="21"/>
  <c r="E7" i="21"/>
  <c r="E6" i="21"/>
  <c r="G4" i="21"/>
  <c r="E4" i="21"/>
  <c r="G3" i="21"/>
  <c r="E3" i="21"/>
  <c r="G13" i="20"/>
  <c r="E13" i="20"/>
  <c r="G12" i="20"/>
  <c r="E12" i="20"/>
  <c r="G11" i="20"/>
  <c r="E11" i="20"/>
  <c r="G10" i="20"/>
  <c r="E10" i="20"/>
  <c r="G9" i="20"/>
  <c r="E9" i="20"/>
  <c r="G5" i="20"/>
  <c r="E5" i="20"/>
  <c r="G4" i="20"/>
  <c r="E4" i="20"/>
  <c r="G3" i="20"/>
  <c r="E3" i="20"/>
  <c r="E11" i="19"/>
  <c r="G11" i="19"/>
  <c r="G14" i="19"/>
  <c r="E14" i="19"/>
  <c r="E12" i="17"/>
  <c r="G15" i="17"/>
  <c r="E15" i="17"/>
  <c r="G14" i="17"/>
  <c r="E14" i="17"/>
  <c r="G12" i="17"/>
  <c r="G19" i="17"/>
  <c r="G18" i="17"/>
  <c r="G17" i="17"/>
  <c r="G16" i="17"/>
  <c r="G13" i="17"/>
  <c r="G11" i="17"/>
  <c r="G9" i="17"/>
  <c r="G8" i="17"/>
  <c r="G7" i="17"/>
  <c r="G6" i="17"/>
  <c r="G5" i="17"/>
  <c r="G4" i="17"/>
  <c r="G3" i="17"/>
  <c r="E19" i="17"/>
  <c r="E18" i="17"/>
  <c r="E17" i="17"/>
  <c r="E16" i="17"/>
  <c r="E13" i="17"/>
  <c r="E11" i="17"/>
  <c r="E9" i="17"/>
  <c r="E8" i="17"/>
  <c r="E7" i="17"/>
  <c r="E6" i="17"/>
  <c r="E5" i="17"/>
  <c r="E4" i="17"/>
  <c r="E3" i="17"/>
  <c r="G20" i="17" l="1"/>
  <c r="E20" i="17"/>
  <c r="G9" i="21"/>
  <c r="E9" i="21"/>
  <c r="E14" i="20"/>
  <c r="G14" i="20"/>
  <c r="E17" i="20" l="1"/>
  <c r="L23" i="5"/>
  <c r="E16" i="20"/>
  <c r="K23" i="5"/>
  <c r="E12" i="21"/>
  <c r="L21" i="5"/>
  <c r="E11" i="21"/>
  <c r="K21" i="5"/>
  <c r="E19" i="20" l="1"/>
  <c r="E14" i="21"/>
  <c r="G12" i="19" l="1"/>
  <c r="E12" i="19"/>
  <c r="G7" i="19" l="1"/>
  <c r="G5" i="19"/>
  <c r="E7" i="19"/>
  <c r="E5" i="19"/>
  <c r="G19" i="19" l="1"/>
  <c r="E19" i="19"/>
  <c r="G18" i="19"/>
  <c r="E18" i="19"/>
  <c r="G15" i="19"/>
  <c r="E15" i="19"/>
  <c r="G13" i="19"/>
  <c r="E13" i="19"/>
  <c r="G9" i="19"/>
  <c r="E9" i="19"/>
  <c r="G6" i="19"/>
  <c r="E6" i="19"/>
  <c r="G4" i="19"/>
  <c r="E4" i="19"/>
  <c r="G20" i="19" l="1"/>
  <c r="E20" i="19"/>
  <c r="K22" i="5" s="1"/>
  <c r="E22" i="19" l="1"/>
  <c r="E23" i="19"/>
  <c r="L22" i="5"/>
  <c r="E25" i="19" l="1"/>
  <c r="G10" i="12"/>
  <c r="E10" i="12"/>
  <c r="E11" i="12"/>
  <c r="G11" i="12"/>
  <c r="C19" i="5" l="1"/>
  <c r="L37" i="5" l="1"/>
  <c r="G12" i="12"/>
  <c r="E12" i="12"/>
  <c r="E9" i="12"/>
  <c r="G9" i="12"/>
  <c r="G13" i="12" l="1"/>
  <c r="L20" i="5" s="1"/>
  <c r="E13" i="12"/>
  <c r="K20" i="5" s="1"/>
  <c r="E22" i="17"/>
  <c r="K19" i="5" s="1"/>
  <c r="E23" i="17"/>
  <c r="L19" i="5" s="1"/>
  <c r="E15" i="12" l="1"/>
  <c r="E16" i="12"/>
  <c r="E18" i="12" s="1"/>
  <c r="L34" i="5"/>
  <c r="K34" i="5"/>
  <c r="E25" i="17"/>
  <c r="L36" i="5" l="1"/>
  <c r="K38" i="5" l="1"/>
  <c r="L38" i="5" s="1"/>
  <c r="L40" i="5" s="1"/>
</calcChain>
</file>

<file path=xl/sharedStrings.xml><?xml version="1.0" encoding="utf-8"?>
<sst xmlns="http://schemas.openxmlformats.org/spreadsheetml/2006/main" count="222" uniqueCount="94">
  <si>
    <t>Za jednotku</t>
  </si>
  <si>
    <t>Celkem</t>
  </si>
  <si>
    <t>Mezisoučet</t>
  </si>
  <si>
    <t>Popis</t>
  </si>
  <si>
    <t>Cena materiálu</t>
  </si>
  <si>
    <t>Celková cena za instalační materiál bez DPH</t>
  </si>
  <si>
    <t>Celková cena za instalační práce bez DPH</t>
  </si>
  <si>
    <t>Celková cena za instalace bez DPH</t>
  </si>
  <si>
    <t>Název části</t>
  </si>
  <si>
    <t>Celkové náklady</t>
  </si>
  <si>
    <t>DPH</t>
  </si>
  <si>
    <t>Položka</t>
  </si>
  <si>
    <t>cena montáž</t>
  </si>
  <si>
    <t>Součet materiál + montáž</t>
  </si>
  <si>
    <t xml:space="preserve">  cena materiál</t>
  </si>
  <si>
    <t>Cena montáže</t>
  </si>
  <si>
    <t xml:space="preserve"> Rozpočtové náklady v  Kč bez DPH</t>
  </si>
  <si>
    <t>kpl</t>
  </si>
  <si>
    <t>m</t>
  </si>
  <si>
    <t>ks</t>
  </si>
  <si>
    <t>Množství</t>
  </si>
  <si>
    <t>MJ</t>
  </si>
  <si>
    <t>Drobný montážní materiál</t>
  </si>
  <si>
    <t>Drobný instalační materiál</t>
  </si>
  <si>
    <t>hod</t>
  </si>
  <si>
    <t>21% § 92a</t>
  </si>
  <si>
    <t>Cena celkem</t>
  </si>
  <si>
    <t>Strukturovaná kabeláž</t>
  </si>
  <si>
    <t>Kabelové trasy</t>
  </si>
  <si>
    <t>Součinnost s ostatními profesemi</t>
  </si>
  <si>
    <t>Investor</t>
  </si>
  <si>
    <t>Projektant</t>
  </si>
  <si>
    <t xml:space="preserve">RFID modul se čtečkou karet, klávesnicí </t>
  </si>
  <si>
    <t>Oprava - rekonstrukce silnoproudé
a slaboproudé elektroinstalace, rozvodů SV a
TUV pro objekt mateřské školy Komerční 22a</t>
  </si>
  <si>
    <t>Název projektu</t>
  </si>
  <si>
    <t>Úřad městského obvodu Slezská Ostrava</t>
  </si>
  <si>
    <t>Těšínská 138/35, 710 00 Ostrava - Slezská Ostrava</t>
  </si>
  <si>
    <t>MPA ProjektStav s.r.o.</t>
  </si>
  <si>
    <t>Habrová 1132/6, 710 00 Slezská Ostrava</t>
  </si>
  <si>
    <t>Místo stavby</t>
  </si>
  <si>
    <t>Komerční 704/22a, 712 00 Ostrava - Muglinov</t>
  </si>
  <si>
    <t>D.1.2.6.3   Slaboproudé elektronické komunikace</t>
  </si>
  <si>
    <t>Datový rozvaděč 15U, 600x500 mm dveře plech</t>
  </si>
  <si>
    <t>Keystone FTP Cat6</t>
  </si>
  <si>
    <t>h</t>
  </si>
  <si>
    <t>Napojení systému na PCO, odzkoušení</t>
  </si>
  <si>
    <t>Demontáž stávajících prvků PZTS</t>
  </si>
  <si>
    <t>Kombinovaný PIR detektor s tříštěním skla nový desing</t>
  </si>
  <si>
    <t>Dveřní IP stanice, 4 tlačítka, 2 Mpx, LAN+WiFi, RFID, 2.gen., zápustná</t>
  </si>
  <si>
    <t>Stříška pro zápustnou montáž</t>
  </si>
  <si>
    <t>IP videotelefon 7", LAN, WiFi, bílý</t>
  </si>
  <si>
    <t>Demontáž stávajících prvků DK</t>
  </si>
  <si>
    <t>Aktivní prvky</t>
  </si>
  <si>
    <t>Aruba Instant On 1930 24G 4SFP+ 370W Switch Poe</t>
  </si>
  <si>
    <t>Demontáž stávajících prvků</t>
  </si>
  <si>
    <t xml:space="preserve">Konfigurace, nastavení sítě a oživení </t>
  </si>
  <si>
    <t>Dokumentace skutečného stavu</t>
  </si>
  <si>
    <t>Doprava a přeprava materiálu</t>
  </si>
  <si>
    <t>Konfigurace a oživení systému</t>
  </si>
  <si>
    <t>Ústředna PZTS s LAN a 4G LTE komunikačním modulem</t>
  </si>
  <si>
    <t>Akumulátor 18Ah</t>
  </si>
  <si>
    <t>Přídavný ovládací segment</t>
  </si>
  <si>
    <t>Detektor tříštění skla</t>
  </si>
  <si>
    <t>Kabel metalický FTP, Cat5e</t>
  </si>
  <si>
    <t>Revize systému, funkční zkoušky</t>
  </si>
  <si>
    <t>Police do rozvaděče, 350mm</t>
  </si>
  <si>
    <t>Napájecí panel, 5x230V s přepěťovou ochranou</t>
  </si>
  <si>
    <t>Patchpanel modulární, 1U, 24 portů, neosazený</t>
  </si>
  <si>
    <t>Vyvazovací panel</t>
  </si>
  <si>
    <t>Ukončení metalického kabelu na straně rozvaděče</t>
  </si>
  <si>
    <t>Ukončení datového vývodu příprava pro kamery, Wifi, DK</t>
  </si>
  <si>
    <t>Certifikační měření trasy metalického kabelu</t>
  </si>
  <si>
    <t>Propojovací kabel FTP Cat6a, 0,5 m</t>
  </si>
  <si>
    <t>Propojovací kabel FTP Cat6a, 1 m</t>
  </si>
  <si>
    <t>Koordinace s ostatními profesemi</t>
  </si>
  <si>
    <t>Zpětná montáž WiFi AP</t>
  </si>
  <si>
    <t>Č.ZAKÁZKY MPA_2305</t>
  </si>
  <si>
    <t>10/2024</t>
  </si>
  <si>
    <t>Trubka ohebná 32mm pod omítku</t>
  </si>
  <si>
    <t>Instalační krabice hluboká pod omítku</t>
  </si>
  <si>
    <t>Průraz stropem</t>
  </si>
  <si>
    <t>Průraz stěnou</t>
  </si>
  <si>
    <t>Zamazání drážek</t>
  </si>
  <si>
    <t>Vysekání drážek</t>
  </si>
  <si>
    <t xml:space="preserve">Metalický kabel FTP Cat6 Dca s2d2a1 LSOH </t>
  </si>
  <si>
    <t>Datová zásuvka 1x RJ45</t>
  </si>
  <si>
    <t>PZTS - Poplachový zabezpečovací a tísňový systém</t>
  </si>
  <si>
    <t>Elektronická kontrola vstupu - IP Dveřní komunikátor</t>
  </si>
  <si>
    <t>KRYCÍ LIST VÝKAZ - VÝMĚR</t>
  </si>
  <si>
    <t>Zdroj pro napájení el. zámku na DIN, 12VDC, 4,5A, 54W</t>
  </si>
  <si>
    <t>El.zámek, nízkoodběrový max 230mA 12v DC</t>
  </si>
  <si>
    <t>Odchodové tlačítko s nápisem DOOR EXIT a se symbolem klíče komplet</t>
  </si>
  <si>
    <t xml:space="preserve">Stropní detektor pohybu </t>
  </si>
  <si>
    <t>Detektor pohybu nový desing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</si>
</sst>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"/>
    <numFmt numFmtId="165" formatCode="#,##0.0"/>
    <numFmt numFmtId="166" formatCode="General_)"/>
    <numFmt numFmtId="167" formatCode="#,##0\ "/>
  </numFmts>
  <fonts count="2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u/>
      <sz val="8.25"/>
      <color indexed="12"/>
      <name val="Arial"/>
      <family val="2"/>
      <charset val="238"/>
    </font>
    <font>
      <sz val="12"/>
      <name val="Courier"/>
      <family val="1"/>
      <charset val="238"/>
    </font>
    <font>
      <sz val="10"/>
      <name val="Helv"/>
      <family val="2"/>
    </font>
    <font>
      <sz val="8"/>
      <name val="Trebuchet MS"/>
      <family val="2"/>
    </font>
    <font>
      <b/>
      <sz val="11"/>
      <name val="Arial CE"/>
      <family val="2"/>
      <charset val="238"/>
    </font>
    <font>
      <sz val="8"/>
      <color indexed="8"/>
      <name val=".HelveticaLightTTEE"/>
      <family val="2"/>
      <charset val="2"/>
    </font>
    <font>
      <sz val="10"/>
      <name val="Helv"/>
      <charset val="204"/>
    </font>
    <font>
      <sz val="8"/>
      <name val="MS Sans Serif"/>
      <family val="2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167" fontId="16" fillId="0" borderId="0" applyFont="0" applyFill="0" applyBorder="0">
      <alignment horizontal="right" vertical="center"/>
    </xf>
    <xf numFmtId="49" fontId="21" fillId="0" borderId="0" applyBorder="0" applyProtection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0" fontId="22" fillId="0" borderId="1" applyNumberFormat="0" applyFont="0" applyFill="0" applyAlignment="0" applyProtection="0">
      <alignment horizontal="left"/>
    </xf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9" fontId="21" fillId="0" borderId="0" applyBorder="0" applyProtection="0"/>
    <xf numFmtId="0" fontId="6" fillId="0" borderId="0"/>
    <xf numFmtId="0" fontId="26" fillId="0" borderId="0"/>
    <xf numFmtId="0" fontId="27" fillId="0" borderId="0"/>
    <xf numFmtId="0" fontId="8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24" fillId="0" borderId="0" applyAlignment="0">
      <alignment vertical="top" wrapText="1"/>
      <protection locked="0"/>
    </xf>
    <xf numFmtId="0" fontId="15" fillId="0" borderId="0"/>
    <xf numFmtId="0" fontId="26" fillId="0" borderId="0"/>
    <xf numFmtId="0" fontId="8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0" fillId="0" borderId="2">
      <alignment horizontal="left" vertical="center" wrapText="1" indent="1"/>
    </xf>
    <xf numFmtId="0" fontId="20" fillId="0" borderId="3">
      <alignment horizontal="left" vertical="center" indent="1"/>
    </xf>
    <xf numFmtId="166" fontId="18" fillId="0" borderId="0"/>
    <xf numFmtId="0" fontId="23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10" fillId="0" borderId="4" xfId="0" applyNumberFormat="1" applyFont="1" applyFill="1" applyBorder="1" applyAlignment="1" applyProtection="1">
      <alignment vertical="center"/>
    </xf>
    <xf numFmtId="0" fontId="10" fillId="0" borderId="5" xfId="0" applyNumberFormat="1" applyFont="1" applyFill="1" applyBorder="1" applyAlignment="1" applyProtection="1">
      <alignment vertical="center"/>
    </xf>
    <xf numFmtId="0" fontId="10" fillId="0" borderId="6" xfId="0" applyNumberFormat="1" applyFont="1" applyFill="1" applyBorder="1" applyAlignment="1" applyProtection="1">
      <alignment vertical="center"/>
    </xf>
    <xf numFmtId="0" fontId="10" fillId="0" borderId="7" xfId="0" applyNumberFormat="1" applyFont="1" applyFill="1" applyBorder="1" applyAlignment="1" applyProtection="1">
      <alignment vertical="center"/>
    </xf>
    <xf numFmtId="0" fontId="10" fillId="0" borderId="8" xfId="0" applyNumberFormat="1" applyFont="1" applyFill="1" applyBorder="1" applyAlignment="1" applyProtection="1">
      <alignment vertical="center"/>
    </xf>
    <xf numFmtId="3" fontId="8" fillId="0" borderId="9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vertical="center"/>
    </xf>
    <xf numFmtId="0" fontId="4" fillId="0" borderId="11" xfId="0" applyNumberFormat="1" applyFont="1" applyFill="1" applyBorder="1" applyAlignment="1" applyProtection="1">
      <alignment vertical="center"/>
    </xf>
    <xf numFmtId="164" fontId="4" fillId="0" borderId="11" xfId="0" applyNumberFormat="1" applyFont="1" applyFill="1" applyBorder="1" applyAlignment="1" applyProtection="1">
      <alignment horizontal="left" vertical="center"/>
    </xf>
    <xf numFmtId="0" fontId="4" fillId="0" borderId="12" xfId="0" applyNumberFormat="1" applyFont="1" applyFill="1" applyBorder="1" applyAlignment="1" applyProtection="1">
      <alignment vertical="center"/>
    </xf>
    <xf numFmtId="0" fontId="7" fillId="0" borderId="13" xfId="0" applyNumberFormat="1" applyFont="1" applyFill="1" applyBorder="1" applyAlignment="1" applyProtection="1">
      <alignment vertical="center"/>
    </xf>
    <xf numFmtId="0" fontId="7" fillId="0" borderId="14" xfId="0" applyNumberFormat="1" applyFont="1" applyFill="1" applyBorder="1" applyAlignment="1" applyProtection="1">
      <alignment vertical="center"/>
    </xf>
    <xf numFmtId="0" fontId="7" fillId="0" borderId="9" xfId="0" applyNumberFormat="1" applyFont="1" applyFill="1" applyBorder="1" applyAlignment="1" applyProtection="1">
      <alignment vertical="center"/>
    </xf>
    <xf numFmtId="0" fontId="4" fillId="0" borderId="6" xfId="0" applyNumberFormat="1" applyFont="1" applyFill="1" applyBorder="1" applyAlignment="1" applyProtection="1">
      <alignment vertical="center"/>
    </xf>
    <xf numFmtId="0" fontId="7" fillId="0" borderId="6" xfId="0" applyNumberFormat="1" applyFont="1" applyFill="1" applyBorder="1" applyAlignment="1" applyProtection="1">
      <alignment horizontal="left"/>
    </xf>
    <xf numFmtId="0" fontId="7" fillId="0" borderId="7" xfId="0" applyNumberFormat="1" applyFont="1" applyFill="1" applyBorder="1" applyAlignment="1" applyProtection="1">
      <alignment horizontal="left"/>
    </xf>
    <xf numFmtId="0" fontId="8" fillId="0" borderId="8" xfId="0" applyNumberFormat="1" applyFont="1" applyFill="1" applyBorder="1" applyAlignment="1" applyProtection="1">
      <alignment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left" vertical="center"/>
    </xf>
    <xf numFmtId="0" fontId="12" fillId="0" borderId="11" xfId="0" applyNumberFormat="1" applyFont="1" applyFill="1" applyBorder="1" applyAlignment="1" applyProtection="1">
      <alignment horizontal="center" vertical="center"/>
    </xf>
    <xf numFmtId="3" fontId="8" fillId="0" borderId="14" xfId="0" applyNumberFormat="1" applyFont="1" applyFill="1" applyBorder="1" applyAlignment="1" applyProtection="1">
      <alignment vertical="center"/>
    </xf>
    <xf numFmtId="0" fontId="8" fillId="0" borderId="14" xfId="0" applyNumberFormat="1" applyFont="1" applyFill="1" applyBorder="1" applyAlignment="1" applyProtection="1">
      <alignment horizontal="center" vertical="center"/>
    </xf>
    <xf numFmtId="4" fontId="9" fillId="0" borderId="14" xfId="0" applyNumberFormat="1" applyFont="1" applyFill="1" applyBorder="1" applyAlignment="1" applyProtection="1">
      <alignment vertical="center"/>
    </xf>
    <xf numFmtId="3" fontId="7" fillId="0" borderId="14" xfId="0" applyNumberFormat="1" applyFont="1" applyFill="1" applyBorder="1" applyAlignment="1" applyProtection="1">
      <alignment vertical="center"/>
    </xf>
    <xf numFmtId="0" fontId="7" fillId="0" borderId="18" xfId="0" applyNumberFormat="1" applyFont="1" applyFill="1" applyBorder="1" applyAlignment="1" applyProtection="1">
      <alignment horizontal="center" vertical="center"/>
    </xf>
    <xf numFmtId="3" fontId="7" fillId="0" borderId="9" xfId="0" applyNumberFormat="1" applyFont="1" applyFill="1" applyBorder="1" applyAlignment="1" applyProtection="1">
      <alignment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4" fontId="7" fillId="0" borderId="9" xfId="0" applyNumberFormat="1" applyFont="1" applyFill="1" applyBorder="1" applyAlignment="1" applyProtection="1">
      <alignment vertical="center"/>
    </xf>
    <xf numFmtId="0" fontId="12" fillId="0" borderId="19" xfId="0" applyNumberFormat="1" applyFont="1" applyFill="1" applyBorder="1" applyAlignment="1" applyProtection="1">
      <alignment horizontal="center" vertical="center"/>
    </xf>
    <xf numFmtId="0" fontId="4" fillId="0" borderId="20" xfId="0" applyNumberFormat="1" applyFont="1" applyFill="1" applyBorder="1" applyAlignment="1" applyProtection="1">
      <alignment horizontal="center" vertical="center"/>
    </xf>
    <xf numFmtId="0" fontId="7" fillId="0" borderId="21" xfId="0" applyNumberFormat="1" applyFont="1" applyFill="1" applyBorder="1" applyAlignment="1" applyProtection="1">
      <alignment horizontal="center" vertical="center"/>
    </xf>
    <xf numFmtId="0" fontId="7" fillId="0" borderId="8" xfId="0" applyNumberFormat="1" applyFont="1" applyFill="1" applyBorder="1" applyAlignment="1" applyProtection="1">
      <alignment vertical="center"/>
    </xf>
    <xf numFmtId="0" fontId="3" fillId="0" borderId="8" xfId="0" applyNumberFormat="1" applyFont="1" applyFill="1" applyBorder="1" applyAlignment="1" applyProtection="1">
      <alignment vertical="center"/>
    </xf>
    <xf numFmtId="3" fontId="7" fillId="0" borderId="8" xfId="0" applyNumberFormat="1" applyFont="1" applyFill="1" applyBorder="1" applyAlignment="1" applyProtection="1">
      <alignment vertical="center"/>
    </xf>
    <xf numFmtId="3" fontId="8" fillId="0" borderId="8" xfId="0" applyNumberFormat="1" applyFont="1" applyFill="1" applyBorder="1" applyAlignment="1" applyProtection="1">
      <alignment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vertical="center"/>
    </xf>
    <xf numFmtId="0" fontId="7" fillId="0" borderId="23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vertical="center"/>
    </xf>
    <xf numFmtId="0" fontId="7" fillId="0" borderId="24" xfId="0" applyNumberFormat="1" applyFont="1" applyFill="1" applyBorder="1" applyAlignment="1" applyProtection="1">
      <alignment vertical="center"/>
    </xf>
    <xf numFmtId="3" fontId="7" fillId="0" borderId="24" xfId="0" applyNumberFormat="1" applyFont="1" applyFill="1" applyBorder="1" applyAlignment="1" applyProtection="1">
      <alignment vertical="center"/>
    </xf>
    <xf numFmtId="3" fontId="8" fillId="0" borderId="24" xfId="0" applyNumberFormat="1" applyFont="1" applyFill="1" applyBorder="1" applyAlignment="1" applyProtection="1">
      <alignment vertical="center"/>
    </xf>
    <xf numFmtId="0" fontId="8" fillId="0" borderId="24" xfId="0" applyNumberFormat="1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vertical="center"/>
    </xf>
    <xf numFmtId="4" fontId="7" fillId="0" borderId="24" xfId="0" applyNumberFormat="1" applyFont="1" applyFill="1" applyBorder="1" applyAlignment="1" applyProtection="1">
      <alignment vertical="center"/>
    </xf>
    <xf numFmtId="0" fontId="6" fillId="0" borderId="0" xfId="19"/>
    <xf numFmtId="4" fontId="13" fillId="0" borderId="0" xfId="19" applyNumberFormat="1" applyFont="1" applyAlignment="1">
      <alignment horizontal="right"/>
    </xf>
    <xf numFmtId="4" fontId="6" fillId="0" borderId="0" xfId="19" applyNumberFormat="1" applyFont="1" applyAlignment="1">
      <alignment horizontal="right"/>
    </xf>
    <xf numFmtId="0" fontId="6" fillId="0" borderId="0" xfId="19" applyFont="1" applyAlignment="1">
      <alignment horizontal="center"/>
    </xf>
    <xf numFmtId="0" fontId="6" fillId="0" borderId="0" xfId="19" applyFont="1"/>
    <xf numFmtId="0" fontId="6" fillId="0" borderId="0" xfId="19" applyFont="1" applyBorder="1"/>
    <xf numFmtId="0" fontId="6" fillId="0" borderId="0" xfId="19" applyFont="1" applyBorder="1" applyAlignment="1">
      <alignment horizontal="center"/>
    </xf>
    <xf numFmtId="4" fontId="6" fillId="0" borderId="0" xfId="19" applyNumberFormat="1" applyFont="1" applyBorder="1" applyAlignment="1">
      <alignment horizontal="right"/>
    </xf>
    <xf numFmtId="0" fontId="13" fillId="0" borderId="0" xfId="19" applyFont="1"/>
    <xf numFmtId="4" fontId="13" fillId="0" borderId="0" xfId="19" applyNumberFormat="1" applyFont="1" applyBorder="1" applyAlignment="1">
      <alignment horizontal="right"/>
    </xf>
    <xf numFmtId="164" fontId="11" fillId="0" borderId="27" xfId="0" applyNumberFormat="1" applyFont="1" applyFill="1" applyBorder="1" applyAlignment="1" applyProtection="1">
      <alignment vertical="center"/>
    </xf>
    <xf numFmtId="0" fontId="10" fillId="0" borderId="16" xfId="0" applyNumberFormat="1" applyFont="1" applyFill="1" applyBorder="1" applyAlignment="1" applyProtection="1">
      <alignment vertical="center"/>
    </xf>
    <xf numFmtId="0" fontId="10" fillId="0" borderId="16" xfId="0" applyNumberFormat="1" applyFont="1" applyFill="1" applyBorder="1" applyAlignment="1" applyProtection="1">
      <alignment horizontal="right" vertical="center"/>
    </xf>
    <xf numFmtId="164" fontId="10" fillId="0" borderId="28" xfId="0" applyNumberFormat="1" applyFont="1" applyFill="1" applyBorder="1" applyAlignment="1" applyProtection="1">
      <alignment vertical="center"/>
    </xf>
    <xf numFmtId="0" fontId="10" fillId="0" borderId="29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164" fontId="10" fillId="0" borderId="0" xfId="0" applyNumberFormat="1" applyFont="1" applyFill="1" applyBorder="1" applyAlignment="1" applyProtection="1">
      <alignment vertical="center"/>
    </xf>
    <xf numFmtId="49" fontId="10" fillId="0" borderId="30" xfId="0" applyNumberFormat="1" applyFont="1" applyFill="1" applyBorder="1" applyAlignment="1" applyProtection="1">
      <alignment horizontal="left" vertical="center"/>
    </xf>
    <xf numFmtId="164" fontId="7" fillId="0" borderId="0" xfId="0" applyNumberFormat="1" applyFont="1" applyFill="1" applyBorder="1" applyAlignment="1" applyProtection="1">
      <alignment vertical="center"/>
    </xf>
    <xf numFmtId="164" fontId="7" fillId="0" borderId="31" xfId="0" applyNumberFormat="1" applyFont="1" applyFill="1" applyBorder="1" applyAlignment="1" applyProtection="1">
      <alignment vertical="center"/>
    </xf>
    <xf numFmtId="0" fontId="10" fillId="0" borderId="30" xfId="0" applyNumberFormat="1" applyFont="1" applyFill="1" applyBorder="1" applyAlignment="1" applyProtection="1">
      <alignment vertical="center"/>
    </xf>
    <xf numFmtId="164" fontId="7" fillId="0" borderId="15" xfId="0" applyNumberFormat="1" applyFont="1" applyFill="1" applyBorder="1" applyAlignment="1" applyProtection="1">
      <alignment vertical="center"/>
    </xf>
    <xf numFmtId="164" fontId="11" fillId="0" borderId="24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164" fontId="25" fillId="0" borderId="0" xfId="0" applyNumberFormat="1" applyFont="1" applyFill="1" applyBorder="1" applyAlignment="1" applyProtection="1">
      <alignment vertical="center"/>
    </xf>
    <xf numFmtId="164" fontId="10" fillId="0" borderId="0" xfId="0" applyNumberFormat="1" applyFont="1" applyFill="1" applyBorder="1" applyAlignment="1" applyProtection="1">
      <alignment horizontal="left" vertical="center"/>
    </xf>
    <xf numFmtId="14" fontId="10" fillId="0" borderId="0" xfId="0" applyNumberFormat="1" applyFont="1" applyFill="1" applyBorder="1" applyAlignment="1" applyProtection="1">
      <alignment vertical="center"/>
    </xf>
    <xf numFmtId="3" fontId="10" fillId="0" borderId="30" xfId="0" applyNumberFormat="1" applyFont="1" applyFill="1" applyBorder="1" applyAlignment="1" applyProtection="1">
      <alignment horizontal="right" vertical="center"/>
    </xf>
    <xf numFmtId="0" fontId="10" fillId="0" borderId="8" xfId="0" applyNumberFormat="1" applyFont="1" applyFill="1" applyBorder="1" applyAlignment="1" applyProtection="1">
      <alignment horizontal="right" vertical="center"/>
    </xf>
    <xf numFmtId="14" fontId="10" fillId="0" borderId="32" xfId="0" applyNumberFormat="1" applyFont="1" applyFill="1" applyBorder="1" applyAlignment="1" applyProtection="1">
      <alignment horizontal="left" vertical="center"/>
    </xf>
    <xf numFmtId="0" fontId="8" fillId="0" borderId="11" xfId="0" applyNumberFormat="1" applyFont="1" applyFill="1" applyBorder="1" applyAlignment="1" applyProtection="1">
      <alignment vertical="center"/>
    </xf>
    <xf numFmtId="0" fontId="4" fillId="0" borderId="33" xfId="0" applyNumberFormat="1" applyFont="1" applyFill="1" applyBorder="1" applyAlignment="1" applyProtection="1">
      <alignment horizontal="right" vertical="center"/>
    </xf>
    <xf numFmtId="4" fontId="7" fillId="0" borderId="34" xfId="0" applyNumberFormat="1" applyFont="1" applyFill="1" applyBorder="1" applyAlignment="1" applyProtection="1">
      <alignment vertical="center"/>
    </xf>
    <xf numFmtId="4" fontId="7" fillId="0" borderId="14" xfId="0" applyNumberFormat="1" applyFont="1" applyFill="1" applyBorder="1" applyAlignment="1" applyProtection="1">
      <alignment vertical="center"/>
    </xf>
    <xf numFmtId="4" fontId="7" fillId="0" borderId="35" xfId="0" applyNumberFormat="1" applyFont="1" applyFill="1" applyBorder="1" applyAlignment="1" applyProtection="1">
      <alignment vertical="center"/>
    </xf>
    <xf numFmtId="4" fontId="7" fillId="0" borderId="36" xfId="0" applyNumberFormat="1" applyFont="1" applyFill="1" applyBorder="1" applyAlignment="1" applyProtection="1">
      <alignment vertical="center"/>
    </xf>
    <xf numFmtId="0" fontId="7" fillId="0" borderId="37" xfId="0" applyNumberFormat="1" applyFont="1" applyFill="1" applyBorder="1" applyAlignment="1" applyProtection="1">
      <alignment vertical="center"/>
    </xf>
    <xf numFmtId="0" fontId="7" fillId="0" borderId="38" xfId="0" applyNumberFormat="1" applyFont="1" applyFill="1" applyBorder="1" applyAlignment="1" applyProtection="1">
      <alignment vertical="center"/>
    </xf>
    <xf numFmtId="4" fontId="7" fillId="0" borderId="8" xfId="0" applyNumberFormat="1" applyFont="1" applyFill="1" applyBorder="1" applyAlignment="1" applyProtection="1">
      <alignment vertical="center"/>
    </xf>
    <xf numFmtId="4" fontId="7" fillId="0" borderId="39" xfId="0" applyNumberFormat="1" applyFont="1" applyFill="1" applyBorder="1" applyAlignment="1" applyProtection="1">
      <alignment vertical="center"/>
    </xf>
    <xf numFmtId="0" fontId="8" fillId="0" borderId="5" xfId="0" applyNumberFormat="1" applyFont="1" applyFill="1" applyBorder="1" applyAlignment="1" applyProtection="1">
      <alignment vertical="center"/>
    </xf>
    <xf numFmtId="0" fontId="9" fillId="0" borderId="5" xfId="0" applyNumberFormat="1" applyFont="1" applyFill="1" applyBorder="1" applyAlignment="1" applyProtection="1">
      <alignment vertical="center"/>
    </xf>
    <xf numFmtId="0" fontId="9" fillId="0" borderId="29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4" fontId="4" fillId="0" borderId="12" xfId="0" applyNumberFormat="1" applyFont="1" applyFill="1" applyBorder="1" applyAlignment="1" applyProtection="1">
      <alignment vertical="center"/>
    </xf>
    <xf numFmtId="9" fontId="7" fillId="0" borderId="40" xfId="33" quotePrefix="1" applyFont="1" applyFill="1" applyBorder="1" applyAlignment="1" applyProtection="1">
      <alignment horizontal="right" vertical="center"/>
    </xf>
    <xf numFmtId="4" fontId="7" fillId="0" borderId="41" xfId="0" applyNumberFormat="1" applyFont="1" applyFill="1" applyBorder="1" applyAlignment="1" applyProtection="1">
      <alignment vertical="center"/>
    </xf>
    <xf numFmtId="4" fontId="7" fillId="0" borderId="42" xfId="0" applyNumberFormat="1" applyFont="1" applyFill="1" applyBorder="1" applyAlignment="1" applyProtection="1">
      <alignment vertical="center"/>
    </xf>
    <xf numFmtId="9" fontId="7" fillId="0" borderId="43" xfId="33" quotePrefix="1" applyFont="1" applyFill="1" applyBorder="1" applyAlignment="1" applyProtection="1">
      <alignment horizontal="right" vertical="center"/>
    </xf>
    <xf numFmtId="4" fontId="7" fillId="0" borderId="44" xfId="0" applyNumberFormat="1" applyFont="1" applyFill="1" applyBorder="1" applyAlignment="1" applyProtection="1">
      <alignment vertical="center"/>
    </xf>
    <xf numFmtId="1" fontId="7" fillId="0" borderId="17" xfId="0" quotePrefix="1" applyNumberFormat="1" applyFont="1" applyFill="1" applyBorder="1" applyAlignment="1" applyProtection="1">
      <alignment horizontal="right" vertical="center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32" xfId="0" applyNumberFormat="1" applyFont="1" applyFill="1" applyBorder="1" applyAlignment="1" applyProtection="1">
      <alignment vertical="center"/>
    </xf>
    <xf numFmtId="14" fontId="8" fillId="0" borderId="8" xfId="0" applyNumberFormat="1" applyFont="1" applyFill="1" applyBorder="1" applyAlignment="1" applyProtection="1">
      <alignment vertical="center"/>
    </xf>
    <xf numFmtId="0" fontId="4" fillId="0" borderId="21" xfId="0" applyNumberFormat="1" applyFont="1" applyFill="1" applyBorder="1" applyAlignment="1" applyProtection="1">
      <alignment vertical="center"/>
    </xf>
    <xf numFmtId="0" fontId="4" fillId="0" borderId="17" xfId="0" applyNumberFormat="1" applyFont="1" applyFill="1" applyBorder="1" applyAlignment="1" applyProtection="1">
      <alignment vertical="center"/>
    </xf>
    <xf numFmtId="0" fontId="7" fillId="0" borderId="46" xfId="0" applyNumberFormat="1" applyFont="1" applyFill="1" applyBorder="1" applyAlignment="1" applyProtection="1">
      <alignment horizontal="center" vertical="center"/>
    </xf>
    <xf numFmtId="0" fontId="7" fillId="0" borderId="47" xfId="0" applyNumberFormat="1" applyFont="1" applyFill="1" applyBorder="1" applyAlignment="1" applyProtection="1">
      <alignment horizontal="center" vertical="center"/>
    </xf>
    <xf numFmtId="0" fontId="6" fillId="0" borderId="0" xfId="19" applyFont="1" applyAlignment="1"/>
    <xf numFmtId="0" fontId="6" fillId="0" borderId="0" xfId="19"/>
    <xf numFmtId="164" fontId="10" fillId="0" borderId="15" xfId="0" applyNumberFormat="1" applyFont="1" applyFill="1" applyBorder="1" applyAlignment="1" applyProtection="1">
      <alignment vertical="center"/>
    </xf>
    <xf numFmtId="17" fontId="0" fillId="0" borderId="0" xfId="0" applyNumberFormat="1"/>
    <xf numFmtId="0" fontId="4" fillId="0" borderId="4" xfId="0" applyNumberFormat="1" applyFont="1" applyFill="1" applyBorder="1" applyAlignment="1" applyProtection="1">
      <alignment vertical="center"/>
    </xf>
    <xf numFmtId="165" fontId="9" fillId="0" borderId="3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left"/>
    </xf>
    <xf numFmtId="0" fontId="9" fillId="0" borderId="30" xfId="0" applyNumberFormat="1" applyFont="1" applyFill="1" applyBorder="1" applyAlignment="1" applyProtection="1">
      <alignment vertical="center"/>
    </xf>
    <xf numFmtId="0" fontId="8" fillId="0" borderId="30" xfId="0" applyNumberFormat="1" applyFont="1" applyFill="1" applyBorder="1" applyAlignment="1" applyProtection="1">
      <alignment vertical="center"/>
    </xf>
    <xf numFmtId="0" fontId="9" fillId="0" borderId="8" xfId="0" applyNumberFormat="1" applyFont="1" applyFill="1" applyBorder="1" applyAlignment="1" applyProtection="1">
      <alignment vertical="center"/>
    </xf>
    <xf numFmtId="165" fontId="9" fillId="0" borderId="32" xfId="0" applyNumberFormat="1" applyFont="1" applyFill="1" applyBorder="1" applyAlignment="1" applyProtection="1">
      <alignment vertical="center"/>
    </xf>
    <xf numFmtId="164" fontId="11" fillId="0" borderId="15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11" fillId="0" borderId="31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vertical="center"/>
    </xf>
    <xf numFmtId="0" fontId="28" fillId="0" borderId="5" xfId="19" applyFont="1" applyBorder="1" applyAlignment="1">
      <alignment horizontal="center"/>
    </xf>
    <xf numFmtId="0" fontId="4" fillId="0" borderId="16" xfId="19" applyFont="1" applyBorder="1" applyAlignment="1">
      <alignment horizontal="center"/>
    </xf>
    <xf numFmtId="0" fontId="28" fillId="0" borderId="16" xfId="19" applyFont="1" applyBorder="1" applyAlignment="1">
      <alignment horizontal="center"/>
    </xf>
    <xf numFmtId="4" fontId="28" fillId="0" borderId="16" xfId="12" applyNumberFormat="1" applyFont="1" applyBorder="1" applyAlignment="1">
      <alignment horizontal="right"/>
    </xf>
    <xf numFmtId="4" fontId="28" fillId="0" borderId="16" xfId="19" applyNumberFormat="1" applyFont="1" applyBorder="1" applyAlignment="1">
      <alignment horizontal="right"/>
    </xf>
    <xf numFmtId="0" fontId="2" fillId="0" borderId="0" xfId="19" applyFont="1" applyFill="1" applyAlignment="1">
      <alignment wrapText="1"/>
    </xf>
    <xf numFmtId="0" fontId="2" fillId="0" borderId="0" xfId="19" applyFont="1" applyAlignment="1">
      <alignment horizontal="center"/>
    </xf>
    <xf numFmtId="4" fontId="2" fillId="0" borderId="0" xfId="19" applyNumberFormat="1" applyFont="1" applyAlignment="1">
      <alignment horizontal="right"/>
    </xf>
    <xf numFmtId="0" fontId="2" fillId="0" borderId="0" xfId="19" applyFont="1" applyAlignment="1">
      <alignment horizontal="center" vertical="center"/>
    </xf>
    <xf numFmtId="4" fontId="2" fillId="0" borderId="0" xfId="19" applyNumberFormat="1" applyFont="1" applyAlignment="1">
      <alignment horizontal="right" vertical="center"/>
    </xf>
    <xf numFmtId="0" fontId="2" fillId="0" borderId="0" xfId="19" applyFont="1" applyBorder="1"/>
    <xf numFmtId="0" fontId="2" fillId="0" borderId="0" xfId="19" applyFont="1" applyBorder="1" applyAlignment="1">
      <alignment horizontal="center"/>
    </xf>
    <xf numFmtId="0" fontId="2" fillId="0" borderId="0" xfId="19" applyFont="1"/>
    <xf numFmtId="4" fontId="15" fillId="0" borderId="0" xfId="12" applyNumberFormat="1" applyFont="1" applyBorder="1" applyAlignment="1">
      <alignment horizontal="right"/>
    </xf>
    <xf numFmtId="0" fontId="2" fillId="0" borderId="16" xfId="19" applyFont="1" applyBorder="1"/>
    <xf numFmtId="0" fontId="2" fillId="0" borderId="16" xfId="19" applyFont="1" applyBorder="1" applyAlignment="1">
      <alignment horizontal="center"/>
    </xf>
    <xf numFmtId="4" fontId="15" fillId="0" borderId="16" xfId="12" applyNumberFormat="1" applyFont="1" applyBorder="1" applyAlignment="1">
      <alignment horizontal="right"/>
    </xf>
    <xf numFmtId="0" fontId="13" fillId="0" borderId="24" xfId="19" applyFont="1" applyBorder="1"/>
    <xf numFmtId="0" fontId="13" fillId="0" borderId="24" xfId="19" applyFont="1" applyBorder="1" applyAlignment="1">
      <alignment horizontal="center"/>
    </xf>
    <xf numFmtId="4" fontId="13" fillId="0" borderId="24" xfId="19" applyNumberFormat="1" applyFont="1" applyBorder="1" applyAlignment="1">
      <alignment horizontal="right"/>
    </xf>
    <xf numFmtId="0" fontId="13" fillId="0" borderId="0" xfId="19" applyFont="1" applyAlignment="1">
      <alignment horizontal="center"/>
    </xf>
    <xf numFmtId="0" fontId="2" fillId="0" borderId="0" xfId="19" applyFont="1" applyFill="1"/>
    <xf numFmtId="0" fontId="2" fillId="0" borderId="0" xfId="19" applyFont="1" applyFill="1" applyAlignment="1">
      <alignment horizontal="center"/>
    </xf>
    <xf numFmtId="0" fontId="2" fillId="0" borderId="0" xfId="19" applyFont="1" applyFill="1" applyBorder="1"/>
    <xf numFmtId="4" fontId="2" fillId="0" borderId="0" xfId="22" applyNumberFormat="1" applyFont="1" applyAlignment="1">
      <alignment horizontal="right"/>
    </xf>
    <xf numFmtId="4" fontId="2" fillId="0" borderId="16" xfId="19" applyNumberFormat="1" applyFont="1" applyBorder="1" applyAlignment="1">
      <alignment horizontal="right"/>
    </xf>
    <xf numFmtId="0" fontId="2" fillId="0" borderId="0" xfId="0" applyFont="1" applyFill="1" applyBorder="1"/>
    <xf numFmtId="0" fontId="28" fillId="0" borderId="0" xfId="19" applyFont="1" applyBorder="1" applyAlignment="1">
      <alignment horizontal="center"/>
    </xf>
    <xf numFmtId="0" fontId="2" fillId="0" borderId="0" xfId="19" applyFont="1" applyFill="1" applyBorder="1" applyAlignment="1">
      <alignment horizontal="center"/>
    </xf>
    <xf numFmtId="4" fontId="2" fillId="0" borderId="0" xfId="19" applyNumberFormat="1" applyFont="1" applyBorder="1" applyAlignment="1">
      <alignment horizontal="right"/>
    </xf>
    <xf numFmtId="0" fontId="13" fillId="0" borderId="0" xfId="19" applyFont="1" applyBorder="1"/>
    <xf numFmtId="0" fontId="13" fillId="0" borderId="0" xfId="19" applyFont="1" applyBorder="1" applyAlignment="1">
      <alignment horizontal="center"/>
    </xf>
    <xf numFmtId="4" fontId="8" fillId="0" borderId="0" xfId="12" applyNumberFormat="1" applyFont="1" applyBorder="1" applyAlignment="1">
      <alignment horizontal="right"/>
    </xf>
    <xf numFmtId="0" fontId="2" fillId="0" borderId="16" xfId="19" applyFont="1" applyFill="1" applyBorder="1"/>
    <xf numFmtId="0" fontId="4" fillId="0" borderId="16" xfId="19" applyFont="1" applyBorder="1" applyAlignment="1">
      <alignment horizontal="center" vertical="center"/>
    </xf>
    <xf numFmtId="0" fontId="14" fillId="0" borderId="10" xfId="0" applyNumberFormat="1" applyFont="1" applyFill="1" applyBorder="1" applyAlignment="1" applyProtection="1">
      <alignment horizontal="center" vertical="center"/>
    </xf>
    <xf numFmtId="0" fontId="14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1" xfId="0" applyFont="1" applyBorder="1"/>
    <xf numFmtId="0" fontId="6" fillId="0" borderId="12" xfId="0" applyFont="1" applyBorder="1"/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11" xfId="0" applyNumberFormat="1" applyFont="1" applyFill="1" applyBorder="1" applyAlignment="1" applyProtection="1">
      <alignment horizontal="center" vertical="center"/>
    </xf>
    <xf numFmtId="164" fontId="11" fillId="0" borderId="26" xfId="0" applyNumberFormat="1" applyFont="1" applyFill="1" applyBorder="1" applyAlignment="1" applyProtection="1">
      <alignment horizontal="center" vertical="center" wrapText="1"/>
    </xf>
    <xf numFmtId="164" fontId="11" fillId="0" borderId="24" xfId="0" applyNumberFormat="1" applyFont="1" applyFill="1" applyBorder="1" applyAlignment="1" applyProtection="1">
      <alignment horizontal="center" vertical="center" wrapText="1"/>
    </xf>
    <xf numFmtId="164" fontId="11" fillId="0" borderId="25" xfId="0" applyNumberFormat="1" applyFont="1" applyFill="1" applyBorder="1" applyAlignment="1" applyProtection="1">
      <alignment horizontal="center" vertical="center" wrapText="1"/>
    </xf>
    <xf numFmtId="164" fontId="11" fillId="0" borderId="15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</xf>
    <xf numFmtId="164" fontId="11" fillId="0" borderId="31" xfId="0" applyNumberFormat="1" applyFont="1" applyFill="1" applyBorder="1" applyAlignment="1" applyProtection="1">
      <alignment horizontal="center" vertical="center" wrapText="1"/>
    </xf>
    <xf numFmtId="4" fontId="28" fillId="0" borderId="0" xfId="12" applyNumberFormat="1" applyFont="1" applyBorder="1" applyAlignment="1">
      <alignment horizontal="center"/>
    </xf>
    <xf numFmtId="4" fontId="28" fillId="0" borderId="0" xfId="19" applyNumberFormat="1" applyFont="1" applyBorder="1" applyAlignment="1">
      <alignment horizontal="center"/>
    </xf>
    <xf numFmtId="4" fontId="28" fillId="0" borderId="5" xfId="12" applyNumberFormat="1" applyFont="1" applyBorder="1" applyAlignment="1">
      <alignment horizontal="center"/>
    </xf>
    <xf numFmtId="4" fontId="28" fillId="0" borderId="5" xfId="19" applyNumberFormat="1" applyFont="1" applyBorder="1" applyAlignment="1">
      <alignment horizontal="center"/>
    </xf>
  </cellXfs>
  <cellStyles count="50">
    <cellStyle name="%" xfId="1" xr:uid="{00000000-0005-0000-0000-000000000000}"/>
    <cellStyle name="% 2" xfId="2" xr:uid="{00000000-0005-0000-0000-000001000000}"/>
    <cellStyle name="_BoQ_Calculator_c2_v1-4_RAN&amp;Core_20100604" xfId="3" xr:uid="{00000000-0005-0000-0000-000002000000}"/>
    <cellStyle name="_BoQ_Calculator_c2_v1-4_RAN&amp;Core_20100604 2" xfId="4" xr:uid="{00000000-0005-0000-0000-000003000000}"/>
    <cellStyle name="_po_acr_WI_20100609_update templatu" xfId="5" xr:uid="{00000000-0005-0000-0000-000004000000}"/>
    <cellStyle name="Celá čísla" xfId="6" xr:uid="{00000000-0005-0000-0000-000005000000}"/>
    <cellStyle name="CisloOddilu" xfId="7" xr:uid="{00000000-0005-0000-0000-000006000000}"/>
    <cellStyle name="Hypertextový odkaz 2" xfId="8" xr:uid="{00000000-0005-0000-0000-000007000000}"/>
    <cellStyle name="Komma0" xfId="9" xr:uid="{00000000-0005-0000-0000-000008000000}"/>
    <cellStyle name="Komma0 2" xfId="10" xr:uid="{00000000-0005-0000-0000-000009000000}"/>
    <cellStyle name="lehký dolní okraj" xfId="11" xr:uid="{00000000-0005-0000-0000-00000A000000}"/>
    <cellStyle name="Měna 2" xfId="12" xr:uid="{00000000-0005-0000-0000-00000B000000}"/>
    <cellStyle name="Měna 2 2" xfId="41" xr:uid="{00000000-0005-0000-0000-00000C000000}"/>
    <cellStyle name="Měna 3" xfId="13" xr:uid="{00000000-0005-0000-0000-00000D000000}"/>
    <cellStyle name="Měna 3 2" xfId="42" xr:uid="{00000000-0005-0000-0000-00000E000000}"/>
    <cellStyle name="NazevOddilu" xfId="14" xr:uid="{00000000-0005-0000-0000-00000F000000}"/>
    <cellStyle name="Normal_Book1" xfId="15" xr:uid="{00000000-0005-0000-0000-000010000000}"/>
    <cellStyle name="Normální" xfId="0" builtinId="0"/>
    <cellStyle name="Normální 10" xfId="16" xr:uid="{00000000-0005-0000-0000-000012000000}"/>
    <cellStyle name="Normální 10 2" xfId="43" xr:uid="{00000000-0005-0000-0000-000013000000}"/>
    <cellStyle name="Normální 11" xfId="17" xr:uid="{00000000-0005-0000-0000-000014000000}"/>
    <cellStyle name="Normální 12" xfId="18" xr:uid="{00000000-0005-0000-0000-000015000000}"/>
    <cellStyle name="Normální 2" xfId="19" xr:uid="{00000000-0005-0000-0000-000016000000}"/>
    <cellStyle name="Normální 2 2" xfId="20" xr:uid="{00000000-0005-0000-0000-000017000000}"/>
    <cellStyle name="Normální 2 2 2" xfId="21" xr:uid="{00000000-0005-0000-0000-000018000000}"/>
    <cellStyle name="Normální 2 3" xfId="22" xr:uid="{00000000-0005-0000-0000-000019000000}"/>
    <cellStyle name="Normální 3" xfId="23" xr:uid="{00000000-0005-0000-0000-00001A000000}"/>
    <cellStyle name="normální 3 2" xfId="24" xr:uid="{00000000-0005-0000-0000-00001B000000}"/>
    <cellStyle name="Normální 4" xfId="25" xr:uid="{00000000-0005-0000-0000-00001C000000}"/>
    <cellStyle name="Normální 4 2" xfId="26" xr:uid="{00000000-0005-0000-0000-00001D000000}"/>
    <cellStyle name="Normální 4 2 2" xfId="44" xr:uid="{00000000-0005-0000-0000-00001E000000}"/>
    <cellStyle name="Normální 5" xfId="27" xr:uid="{00000000-0005-0000-0000-00001F000000}"/>
    <cellStyle name="Normální 5 2" xfId="28" xr:uid="{00000000-0005-0000-0000-000020000000}"/>
    <cellStyle name="Normální 5 2 2" xfId="45" xr:uid="{00000000-0005-0000-0000-000021000000}"/>
    <cellStyle name="Normální 6" xfId="29" xr:uid="{00000000-0005-0000-0000-000022000000}"/>
    <cellStyle name="Normální 6 2" xfId="46" xr:uid="{00000000-0005-0000-0000-000023000000}"/>
    <cellStyle name="Normální 7" xfId="30" xr:uid="{00000000-0005-0000-0000-000024000000}"/>
    <cellStyle name="Normální 7 2" xfId="47" xr:uid="{00000000-0005-0000-0000-000025000000}"/>
    <cellStyle name="Normální 8" xfId="31" xr:uid="{00000000-0005-0000-0000-000026000000}"/>
    <cellStyle name="Normální 8 2" xfId="48" xr:uid="{00000000-0005-0000-0000-000027000000}"/>
    <cellStyle name="Normální 9" xfId="32" xr:uid="{00000000-0005-0000-0000-000028000000}"/>
    <cellStyle name="Normální 9 2" xfId="49" xr:uid="{00000000-0005-0000-0000-000029000000}"/>
    <cellStyle name="Procenta" xfId="33" builtinId="5"/>
    <cellStyle name="Procenta 2" xfId="34" xr:uid="{00000000-0005-0000-0000-00002B000000}"/>
    <cellStyle name="R_text" xfId="35" xr:uid="{00000000-0005-0000-0000-00002C000000}"/>
    <cellStyle name="R_type" xfId="36" xr:uid="{00000000-0005-0000-0000-00002D000000}"/>
    <cellStyle name="Standard_CELL" xfId="37" xr:uid="{00000000-0005-0000-0000-00002E000000}"/>
    <cellStyle name="Styl 1" xfId="38" xr:uid="{00000000-0005-0000-0000-00002F000000}"/>
    <cellStyle name="Valuta0" xfId="39" xr:uid="{00000000-0005-0000-0000-000030000000}"/>
    <cellStyle name="Valuta0 2" xfId="40" xr:uid="{00000000-0005-0000-0000-000031000000}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1"/>
  <sheetViews>
    <sheetView zoomScale="130" zoomScaleNormal="130" workbookViewId="0">
      <selection activeCell="M49" sqref="M49"/>
    </sheetView>
  </sheetViews>
  <sheetFormatPr defaultRowHeight="12.75"/>
  <cols>
    <col min="1" max="2" width="2.7109375" customWidth="1"/>
    <col min="3" max="3" width="2.5703125" customWidth="1"/>
    <col min="4" max="4" width="7.5703125" customWidth="1"/>
    <col min="5" max="5" width="15.140625" customWidth="1"/>
    <col min="6" max="6" width="2.7109375" customWidth="1"/>
    <col min="7" max="7" width="9.5703125" customWidth="1"/>
    <col min="8" max="8" width="8" customWidth="1"/>
    <col min="9" max="9" width="6.5703125" customWidth="1"/>
    <col min="10" max="10" width="8.140625" customWidth="1"/>
    <col min="11" max="11" width="15.5703125" customWidth="1"/>
    <col min="12" max="12" width="17.5703125" customWidth="1"/>
  </cols>
  <sheetData>
    <row r="1" spans="1:12" ht="27" thickBot="1">
      <c r="A1" s="155" t="s">
        <v>88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7"/>
    </row>
    <row r="2" spans="1:12" ht="17.2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60"/>
    </row>
    <row r="3" spans="1:12" ht="17.25" customHeight="1">
      <c r="A3" s="3"/>
      <c r="B3" s="61" t="s">
        <v>34</v>
      </c>
      <c r="C3" s="61"/>
      <c r="D3" s="61"/>
      <c r="E3" s="163" t="s">
        <v>33</v>
      </c>
      <c r="F3" s="164"/>
      <c r="G3" s="164"/>
      <c r="H3" s="164"/>
      <c r="I3" s="165"/>
      <c r="J3" s="62"/>
      <c r="K3" s="61" t="s">
        <v>76</v>
      </c>
      <c r="L3" s="63"/>
    </row>
    <row r="4" spans="1:12" ht="17.25" customHeight="1">
      <c r="A4" s="3"/>
      <c r="B4" s="61"/>
      <c r="C4" s="61"/>
      <c r="D4" s="61"/>
      <c r="E4" s="166"/>
      <c r="F4" s="167"/>
      <c r="G4" s="167"/>
      <c r="H4" s="167"/>
      <c r="I4" s="168"/>
      <c r="J4" s="62"/>
      <c r="K4" s="61"/>
      <c r="L4" s="63"/>
    </row>
    <row r="5" spans="1:12" ht="17.25" customHeight="1">
      <c r="A5" s="3"/>
      <c r="B5" s="61"/>
      <c r="C5" s="61"/>
      <c r="D5" s="61"/>
      <c r="E5" s="116"/>
      <c r="F5" s="117"/>
      <c r="G5" s="117"/>
      <c r="H5" s="117"/>
      <c r="I5" s="118"/>
      <c r="J5" s="62"/>
      <c r="K5" s="119" t="s">
        <v>77</v>
      </c>
      <c r="L5" s="63"/>
    </row>
    <row r="6" spans="1:12" ht="14.25" customHeight="1">
      <c r="A6" s="3"/>
      <c r="B6" s="61" t="s">
        <v>39</v>
      </c>
      <c r="C6" s="61"/>
      <c r="D6" s="61"/>
      <c r="E6" s="106" t="s">
        <v>40</v>
      </c>
      <c r="F6" s="64"/>
      <c r="G6" s="64"/>
      <c r="H6" s="64"/>
      <c r="I6" s="65"/>
      <c r="J6" s="64"/>
      <c r="K6" s="61"/>
      <c r="L6" s="66"/>
    </row>
    <row r="7" spans="1:12" ht="17.25" customHeight="1">
      <c r="A7" s="3"/>
      <c r="B7" s="61"/>
      <c r="C7" s="61"/>
      <c r="D7" s="61"/>
      <c r="E7" s="67"/>
      <c r="F7" s="64"/>
      <c r="G7" s="64"/>
      <c r="H7" s="64"/>
      <c r="I7" s="65"/>
      <c r="J7" s="64"/>
      <c r="K7" s="61"/>
      <c r="L7" s="66"/>
    </row>
    <row r="8" spans="1:12" ht="17.25" customHeight="1">
      <c r="A8" s="3"/>
      <c r="B8" s="61" t="s">
        <v>8</v>
      </c>
      <c r="C8" s="61"/>
      <c r="D8" s="61"/>
      <c r="E8" s="56" t="s">
        <v>41</v>
      </c>
      <c r="F8" s="57"/>
      <c r="G8" s="57"/>
      <c r="H8" s="58"/>
      <c r="I8" s="59"/>
      <c r="J8" s="62"/>
      <c r="K8" s="61"/>
      <c r="L8" s="66"/>
    </row>
    <row r="9" spans="1:12" ht="17.25" customHeight="1">
      <c r="A9" s="3"/>
      <c r="B9" s="61"/>
      <c r="C9" s="61"/>
      <c r="D9" s="61"/>
      <c r="E9" s="68"/>
      <c r="F9" s="61"/>
      <c r="G9" s="61"/>
      <c r="H9" s="69"/>
      <c r="I9" s="61"/>
      <c r="J9" s="61"/>
      <c r="K9" s="61"/>
      <c r="L9" s="66"/>
    </row>
    <row r="10" spans="1:12" ht="17.25" customHeight="1">
      <c r="A10" s="3"/>
      <c r="B10" s="61" t="s">
        <v>30</v>
      </c>
      <c r="C10" s="61"/>
      <c r="D10" s="61"/>
      <c r="E10" s="70" t="s">
        <v>35</v>
      </c>
      <c r="F10" s="61"/>
      <c r="G10" s="61"/>
      <c r="H10" s="69"/>
      <c r="I10" s="62"/>
      <c r="J10" s="61"/>
      <c r="K10" s="61"/>
      <c r="L10" s="66"/>
    </row>
    <row r="11" spans="1:12" ht="17.25" customHeight="1">
      <c r="A11" s="3"/>
      <c r="B11" s="61"/>
      <c r="C11" s="61"/>
      <c r="D11" s="61"/>
      <c r="E11" s="62" t="s">
        <v>36</v>
      </c>
      <c r="F11" s="61"/>
      <c r="G11" s="61"/>
      <c r="H11" s="69"/>
      <c r="I11" s="62"/>
      <c r="J11" s="61"/>
      <c r="K11" s="71"/>
      <c r="L11" s="66"/>
    </row>
    <row r="12" spans="1:12" ht="17.25" customHeight="1">
      <c r="A12" s="3"/>
      <c r="B12" s="61"/>
      <c r="C12" s="61"/>
      <c r="D12" s="61"/>
      <c r="E12" s="62"/>
      <c r="F12" s="61"/>
      <c r="G12" s="61"/>
      <c r="H12" s="69"/>
      <c r="I12" s="62"/>
      <c r="J12" s="61"/>
      <c r="K12" s="61"/>
      <c r="L12" s="66"/>
    </row>
    <row r="13" spans="1:12" ht="17.25" customHeight="1">
      <c r="A13" s="3"/>
      <c r="B13" s="61" t="s">
        <v>31</v>
      </c>
      <c r="C13" s="61"/>
      <c r="D13" s="61"/>
      <c r="E13" s="70" t="s">
        <v>37</v>
      </c>
      <c r="F13" s="61"/>
      <c r="G13" s="61"/>
      <c r="H13" s="69"/>
      <c r="I13" s="62"/>
      <c r="J13" s="61"/>
      <c r="K13" s="61"/>
      <c r="L13" s="66"/>
    </row>
    <row r="14" spans="1:12" ht="17.25" customHeight="1">
      <c r="A14" s="3"/>
      <c r="B14" s="61"/>
      <c r="C14" s="61"/>
      <c r="D14" s="61"/>
      <c r="E14" s="61" t="s">
        <v>38</v>
      </c>
      <c r="F14" s="61"/>
      <c r="G14" s="61"/>
      <c r="H14" s="61"/>
      <c r="I14" s="61"/>
      <c r="J14" s="61"/>
      <c r="K14" s="71"/>
      <c r="L14" s="66"/>
    </row>
    <row r="15" spans="1:12" ht="17.25" customHeight="1">
      <c r="A15" s="3"/>
      <c r="B15" s="61"/>
      <c r="C15" s="61"/>
      <c r="D15" s="61"/>
      <c r="E15" s="61"/>
      <c r="F15" s="62"/>
      <c r="G15" s="61"/>
      <c r="H15" s="61"/>
      <c r="I15" s="62"/>
      <c r="J15" s="62"/>
      <c r="K15" s="72"/>
      <c r="L15" s="73"/>
    </row>
    <row r="16" spans="1:12" ht="17.25" customHeight="1" thickBot="1">
      <c r="A16" s="4"/>
      <c r="B16" s="5"/>
      <c r="C16" s="5"/>
      <c r="D16" s="5"/>
      <c r="E16" s="5"/>
      <c r="F16" s="5"/>
      <c r="G16" s="5"/>
      <c r="H16" s="5"/>
      <c r="I16" s="5"/>
      <c r="J16" s="5"/>
      <c r="K16" s="74"/>
      <c r="L16" s="75"/>
    </row>
    <row r="17" spans="1:12" ht="17.25" customHeight="1" thickBot="1">
      <c r="A17" s="7"/>
      <c r="B17" s="8"/>
      <c r="C17" s="8"/>
      <c r="D17" s="8"/>
      <c r="E17" s="76" t="s">
        <v>16</v>
      </c>
      <c r="F17" s="8"/>
      <c r="G17" s="9"/>
      <c r="H17" s="8"/>
      <c r="I17" s="8"/>
      <c r="J17" s="8"/>
      <c r="K17" s="8"/>
      <c r="L17" s="10"/>
    </row>
    <row r="18" spans="1:12" ht="17.25" customHeight="1" thickBot="1">
      <c r="A18" s="29"/>
      <c r="B18" s="18"/>
      <c r="C18" s="19" t="s">
        <v>11</v>
      </c>
      <c r="D18" s="19"/>
      <c r="E18" s="19"/>
      <c r="F18" s="20"/>
      <c r="G18" s="19"/>
      <c r="H18" s="19"/>
      <c r="I18" s="20"/>
      <c r="J18" s="30"/>
      <c r="K18" s="19" t="s">
        <v>14</v>
      </c>
      <c r="L18" s="77" t="s">
        <v>12</v>
      </c>
    </row>
    <row r="19" spans="1:12" ht="17.25" customHeight="1">
      <c r="A19" s="38">
        <v>1</v>
      </c>
      <c r="B19" s="40"/>
      <c r="C19" s="40" t="str">
        <f>SK!A2</f>
        <v>Strukturovaná kabeláž</v>
      </c>
      <c r="D19" s="40"/>
      <c r="E19" s="41"/>
      <c r="F19" s="40"/>
      <c r="G19" s="40"/>
      <c r="H19" s="42"/>
      <c r="I19" s="43"/>
      <c r="J19" s="44"/>
      <c r="K19" s="45">
        <f>SK!E22</f>
        <v>0</v>
      </c>
      <c r="L19" s="78">
        <f>SK!E23</f>
        <v>0</v>
      </c>
    </row>
    <row r="20" spans="1:12" ht="17.25" customHeight="1">
      <c r="A20" s="38">
        <v>2</v>
      </c>
      <c r="B20" s="40"/>
      <c r="C20" s="40" t="str">
        <f>trasy!A2</f>
        <v>Kabelové trasy</v>
      </c>
      <c r="D20" s="40"/>
      <c r="E20" s="41"/>
      <c r="F20" s="40"/>
      <c r="G20" s="40"/>
      <c r="H20" s="42"/>
      <c r="I20" s="43"/>
      <c r="J20" s="44"/>
      <c r="K20" s="45">
        <f>trasy!E13</f>
        <v>0</v>
      </c>
      <c r="L20" s="78">
        <f>trasy!G13</f>
        <v>0</v>
      </c>
    </row>
    <row r="21" spans="1:12" ht="17.25" customHeight="1">
      <c r="A21" s="38">
        <v>3</v>
      </c>
      <c r="B21" s="40"/>
      <c r="C21" s="45" t="str">
        <f>'Aktivní prvky'!A2</f>
        <v>Aktivní prvky</v>
      </c>
      <c r="D21" s="40"/>
      <c r="E21" s="41"/>
      <c r="F21" s="40"/>
      <c r="G21" s="40"/>
      <c r="H21" s="42"/>
      <c r="I21" s="43"/>
      <c r="J21" s="44"/>
      <c r="K21" s="45">
        <f>'Aktivní prvky'!E9</f>
        <v>0</v>
      </c>
      <c r="L21" s="78">
        <f>'Aktivní prvky'!G9</f>
        <v>0</v>
      </c>
    </row>
    <row r="22" spans="1:12" ht="17.25" customHeight="1">
      <c r="A22" s="38">
        <v>4</v>
      </c>
      <c r="B22" s="40"/>
      <c r="C22" s="40" t="str">
        <f>'PZTS+EPS'!A3</f>
        <v>PZTS - Poplachový zabezpečovací a tísňový systém</v>
      </c>
      <c r="D22" s="40"/>
      <c r="E22" s="41"/>
      <c r="F22" s="40"/>
      <c r="G22" s="40"/>
      <c r="H22" s="42"/>
      <c r="I22" s="43"/>
      <c r="J22" s="44"/>
      <c r="K22" s="45">
        <f>'PZTS+EPS'!E20</f>
        <v>0</v>
      </c>
      <c r="L22" s="78">
        <f>'PZTS+EPS'!G20</f>
        <v>0</v>
      </c>
    </row>
    <row r="23" spans="1:12" ht="17.25" customHeight="1">
      <c r="A23" s="38">
        <v>5</v>
      </c>
      <c r="B23" s="40"/>
      <c r="C23" s="40" t="str">
        <f>EVS!A2</f>
        <v>Elektronická kontrola vstupu - IP Dveřní komunikátor</v>
      </c>
      <c r="D23" s="40"/>
      <c r="E23" s="41"/>
      <c r="F23" s="40"/>
      <c r="G23" s="40"/>
      <c r="H23" s="42"/>
      <c r="I23" s="43"/>
      <c r="J23" s="44"/>
      <c r="K23" s="45">
        <f>EVS!E14</f>
        <v>0</v>
      </c>
      <c r="L23" s="78">
        <f>EVS!G14</f>
        <v>0</v>
      </c>
    </row>
    <row r="24" spans="1:12" ht="17.25" customHeight="1">
      <c r="A24" s="38">
        <v>6</v>
      </c>
      <c r="B24" s="40"/>
      <c r="C24" s="40"/>
      <c r="D24" s="40"/>
      <c r="E24" s="41"/>
      <c r="F24" s="40"/>
      <c r="G24" s="40"/>
      <c r="H24" s="42"/>
      <c r="I24" s="43"/>
      <c r="J24" s="44"/>
      <c r="K24" s="45"/>
      <c r="L24" s="78"/>
    </row>
    <row r="25" spans="1:12" ht="17.25" customHeight="1">
      <c r="A25" s="38">
        <v>7</v>
      </c>
      <c r="B25" s="40"/>
      <c r="C25" s="40"/>
      <c r="D25" s="40"/>
      <c r="E25" s="41"/>
      <c r="F25" s="40"/>
      <c r="G25" s="40"/>
      <c r="H25" s="42"/>
      <c r="I25" s="43"/>
      <c r="J25" s="44"/>
      <c r="K25" s="45"/>
      <c r="L25" s="78"/>
    </row>
    <row r="26" spans="1:12" ht="17.25" customHeight="1">
      <c r="A26" s="38">
        <v>8</v>
      </c>
      <c r="B26" s="39"/>
      <c r="C26" s="40"/>
      <c r="D26" s="40"/>
      <c r="E26" s="41"/>
      <c r="F26" s="40"/>
      <c r="G26" s="40"/>
      <c r="H26" s="42"/>
      <c r="I26" s="43"/>
      <c r="J26" s="44"/>
      <c r="K26" s="45"/>
      <c r="L26" s="78"/>
    </row>
    <row r="27" spans="1:12" ht="17.25" customHeight="1">
      <c r="A27" s="38">
        <v>9</v>
      </c>
      <c r="B27" s="39"/>
      <c r="C27" s="40"/>
      <c r="D27" s="40"/>
      <c r="E27" s="41"/>
      <c r="F27" s="40"/>
      <c r="G27" s="40"/>
      <c r="H27" s="42"/>
      <c r="I27" s="43"/>
      <c r="J27" s="44"/>
      <c r="K27" s="45"/>
      <c r="L27" s="78"/>
    </row>
    <row r="28" spans="1:12" ht="17.25" customHeight="1">
      <c r="A28" s="38">
        <v>10</v>
      </c>
      <c r="B28" s="39"/>
      <c r="C28" s="40"/>
      <c r="D28" s="40"/>
      <c r="E28" s="41"/>
      <c r="F28" s="40"/>
      <c r="G28" s="40"/>
      <c r="H28" s="42"/>
      <c r="I28" s="43"/>
      <c r="J28" s="44"/>
      <c r="K28" s="45"/>
      <c r="L28" s="78"/>
    </row>
    <row r="29" spans="1:12" ht="17.25" customHeight="1">
      <c r="A29" s="38">
        <v>11</v>
      </c>
      <c r="B29" s="39"/>
      <c r="C29" s="12"/>
      <c r="D29" s="12"/>
      <c r="E29" s="24"/>
      <c r="F29" s="12"/>
      <c r="G29" s="23"/>
      <c r="H29" s="21"/>
      <c r="I29" s="22"/>
      <c r="J29" s="11"/>
      <c r="K29" s="79"/>
      <c r="L29" s="80"/>
    </row>
    <row r="30" spans="1:12" ht="17.25" customHeight="1">
      <c r="A30" s="38">
        <v>12</v>
      </c>
      <c r="B30" s="39"/>
      <c r="C30" s="40"/>
      <c r="D30" s="40"/>
      <c r="E30" s="41"/>
      <c r="F30" s="40"/>
      <c r="G30" s="40"/>
      <c r="H30" s="42"/>
      <c r="I30" s="43"/>
      <c r="J30" s="44"/>
      <c r="K30" s="45"/>
      <c r="L30" s="78"/>
    </row>
    <row r="31" spans="1:12" ht="17.25" customHeight="1">
      <c r="A31" s="38">
        <v>13</v>
      </c>
      <c r="B31" s="39"/>
      <c r="C31" s="40"/>
      <c r="D31" s="40"/>
      <c r="E31" s="41"/>
      <c r="F31" s="40"/>
      <c r="G31" s="40"/>
      <c r="H31" s="42"/>
      <c r="I31" s="43"/>
      <c r="J31" s="44"/>
      <c r="K31" s="45"/>
      <c r="L31" s="78"/>
    </row>
    <row r="32" spans="1:12" ht="17.25" customHeight="1">
      <c r="A32" s="38">
        <v>14</v>
      </c>
      <c r="B32" s="45"/>
      <c r="C32" s="40"/>
      <c r="D32" s="40"/>
      <c r="E32" s="41"/>
      <c r="F32" s="40"/>
      <c r="G32" s="40"/>
      <c r="H32" s="42"/>
      <c r="I32" s="43"/>
      <c r="J32" s="44"/>
      <c r="K32" s="45"/>
      <c r="L32" s="78"/>
    </row>
    <row r="33" spans="1:16" ht="17.25" customHeight="1" thickBot="1">
      <c r="A33" s="25">
        <v>15</v>
      </c>
      <c r="B33" s="40"/>
      <c r="C33" s="13"/>
      <c r="D33" s="13"/>
      <c r="E33" s="26"/>
      <c r="F33" s="27"/>
      <c r="G33" s="13"/>
      <c r="H33" s="6"/>
      <c r="I33" s="27"/>
      <c r="J33" s="37"/>
      <c r="K33" s="28"/>
      <c r="L33" s="81"/>
    </row>
    <row r="34" spans="1:16" ht="17.25" customHeight="1" thickBot="1">
      <c r="A34" s="31"/>
      <c r="B34" s="82"/>
      <c r="C34" s="33" t="s">
        <v>1</v>
      </c>
      <c r="D34" s="32"/>
      <c r="E34" s="34"/>
      <c r="F34" s="36"/>
      <c r="G34" s="32"/>
      <c r="H34" s="35"/>
      <c r="I34" s="36"/>
      <c r="J34" s="83"/>
      <c r="K34" s="84">
        <f>SUM(K19:K33)</f>
        <v>0</v>
      </c>
      <c r="L34" s="85">
        <f>SUM(L19:L33)</f>
        <v>0</v>
      </c>
    </row>
    <row r="35" spans="1:16" ht="17.25" customHeight="1" thickBot="1">
      <c r="A35" s="108"/>
      <c r="B35" s="86"/>
      <c r="C35" s="86"/>
      <c r="D35" s="86"/>
      <c r="E35" s="87"/>
      <c r="F35" s="87"/>
      <c r="G35" s="86"/>
      <c r="H35" s="88"/>
      <c r="I35" s="158" t="s">
        <v>9</v>
      </c>
      <c r="J35" s="159"/>
      <c r="K35" s="159"/>
      <c r="L35" s="160"/>
      <c r="P35" s="107"/>
    </row>
    <row r="36" spans="1:16" ht="17.25" customHeight="1" thickBot="1">
      <c r="A36" s="14"/>
      <c r="B36" s="89"/>
      <c r="C36" s="89"/>
      <c r="D36" s="89"/>
      <c r="E36" s="89"/>
      <c r="F36" s="89"/>
      <c r="G36" s="89"/>
      <c r="H36" s="109"/>
      <c r="I36" s="161" t="s">
        <v>13</v>
      </c>
      <c r="J36" s="162"/>
      <c r="K36" s="162"/>
      <c r="L36" s="90">
        <f>K34+L34</f>
        <v>0</v>
      </c>
    </row>
    <row r="37" spans="1:16" ht="17.25" customHeight="1">
      <c r="A37" s="15"/>
      <c r="B37" s="89"/>
      <c r="C37" s="89"/>
      <c r="D37" s="89"/>
      <c r="E37" s="110"/>
      <c r="F37" s="111"/>
      <c r="G37" s="89"/>
      <c r="H37" s="112"/>
      <c r="I37" s="102" t="s">
        <v>10</v>
      </c>
      <c r="J37" s="91">
        <v>0.15</v>
      </c>
      <c r="K37" s="92"/>
      <c r="L37" s="93">
        <f>K37*0.15</f>
        <v>0</v>
      </c>
    </row>
    <row r="38" spans="1:16" ht="17.25" customHeight="1">
      <c r="A38" s="14"/>
      <c r="B38" s="89"/>
      <c r="C38" s="89"/>
      <c r="D38" s="89"/>
      <c r="E38" s="89"/>
      <c r="F38" s="110"/>
      <c r="G38" s="89"/>
      <c r="H38" s="113"/>
      <c r="I38" s="102" t="s">
        <v>10</v>
      </c>
      <c r="J38" s="94">
        <v>0.21</v>
      </c>
      <c r="K38" s="92">
        <f>L36</f>
        <v>0</v>
      </c>
      <c r="L38" s="95">
        <f>K38*0.21</f>
        <v>0</v>
      </c>
    </row>
    <row r="39" spans="1:16" ht="17.25" customHeight="1" thickBot="1">
      <c r="A39" s="14"/>
      <c r="B39" s="89"/>
      <c r="C39" s="89"/>
      <c r="D39" s="89"/>
      <c r="E39" s="89"/>
      <c r="F39" s="110"/>
      <c r="G39" s="89"/>
      <c r="H39" s="113"/>
      <c r="I39" s="103" t="s">
        <v>10</v>
      </c>
      <c r="J39" s="96" t="s">
        <v>25</v>
      </c>
      <c r="K39" s="97"/>
      <c r="L39" s="98">
        <v>0</v>
      </c>
    </row>
    <row r="40" spans="1:16" ht="17.25" customHeight="1" thickBot="1">
      <c r="A40" s="16"/>
      <c r="B40" s="17"/>
      <c r="C40" s="17"/>
      <c r="D40" s="17"/>
      <c r="E40" s="99"/>
      <c r="F40" s="114"/>
      <c r="G40" s="17"/>
      <c r="H40" s="115"/>
      <c r="I40" s="100" t="s">
        <v>26</v>
      </c>
      <c r="J40" s="101"/>
      <c r="K40" s="32"/>
      <c r="L40" s="90">
        <f>L36+L38+L37+L39</f>
        <v>0</v>
      </c>
    </row>
    <row r="41" spans="1:16" ht="17.25" customHeight="1"/>
  </sheetData>
  <mergeCells count="4">
    <mergeCell ref="A1:L1"/>
    <mergeCell ref="I35:L35"/>
    <mergeCell ref="I36:K36"/>
    <mergeCell ref="E3:I4"/>
  </mergeCells>
  <phoneticPr fontId="5" type="noConversion"/>
  <pageMargins left="0.39370078740157483" right="0.39370078740157483" top="0.98425196850393704" bottom="0.98425196850393704" header="0.51181102362204722" footer="0.51181102362204722"/>
  <pageSetup paperSize="9" scale="98" orientation="portrait" r:id="rId1"/>
  <headerFooter alignWithMargins="0">
    <oddFooter>&amp;CKRYCÍ LIST&amp;R1/6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"/>
  <sheetViews>
    <sheetView view="pageLayout" topLeftCell="A43" zoomScaleNormal="130" workbookViewId="0">
      <selection activeCell="A72" sqref="A72"/>
    </sheetView>
  </sheetViews>
  <sheetFormatPr defaultColWidth="9.140625" defaultRowHeight="12.75"/>
  <cols>
    <col min="1" max="1" width="70.5703125" style="50" customWidth="1"/>
    <col min="2" max="2" width="4.5703125" style="49" customWidth="1"/>
    <col min="3" max="3" width="8.140625" style="49" customWidth="1"/>
    <col min="4" max="4" width="10.28515625" style="48" bestFit="1" customWidth="1"/>
    <col min="5" max="5" width="9.140625" style="48"/>
    <col min="6" max="6" width="10.7109375" style="48" customWidth="1"/>
    <col min="7" max="7" width="9.140625" style="48"/>
    <col min="8" max="16384" width="9.140625" style="50"/>
  </cols>
  <sheetData>
    <row r="1" spans="1:7">
      <c r="A1" s="147" t="s">
        <v>3</v>
      </c>
      <c r="B1" s="147" t="s">
        <v>21</v>
      </c>
      <c r="C1" s="147" t="s">
        <v>20</v>
      </c>
      <c r="D1" s="169" t="s">
        <v>4</v>
      </c>
      <c r="E1" s="169"/>
      <c r="F1" s="170" t="s">
        <v>15</v>
      </c>
      <c r="G1" s="170"/>
    </row>
    <row r="2" spans="1:7" ht="18" customHeight="1">
      <c r="A2" s="154" t="s">
        <v>27</v>
      </c>
      <c r="B2" s="122"/>
      <c r="C2" s="122" t="s">
        <v>21</v>
      </c>
      <c r="D2" s="123" t="s">
        <v>0</v>
      </c>
      <c r="E2" s="124" t="s">
        <v>1</v>
      </c>
      <c r="F2" s="124" t="s">
        <v>0</v>
      </c>
      <c r="G2" s="124" t="s">
        <v>1</v>
      </c>
    </row>
    <row r="3" spans="1:7">
      <c r="A3" s="141" t="s">
        <v>42</v>
      </c>
      <c r="B3" s="142" t="s">
        <v>19</v>
      </c>
      <c r="C3" s="142">
        <v>1</v>
      </c>
      <c r="D3" s="149"/>
      <c r="E3" s="152">
        <f t="shared" ref="E3:E19" si="0">C3*D3</f>
        <v>0</v>
      </c>
      <c r="F3" s="149"/>
      <c r="G3" s="152">
        <f t="shared" ref="G3:G19" si="1">C3*F3</f>
        <v>0</v>
      </c>
    </row>
    <row r="4" spans="1:7">
      <c r="A4" s="141" t="s">
        <v>65</v>
      </c>
      <c r="B4" s="126" t="s">
        <v>19</v>
      </c>
      <c r="C4" s="142">
        <v>2</v>
      </c>
      <c r="D4" s="149"/>
      <c r="E4" s="152">
        <f t="shared" si="0"/>
        <v>0</v>
      </c>
      <c r="F4" s="149"/>
      <c r="G4" s="152">
        <f t="shared" si="1"/>
        <v>0</v>
      </c>
    </row>
    <row r="5" spans="1:7">
      <c r="A5" s="141" t="s">
        <v>66</v>
      </c>
      <c r="B5" s="126" t="s">
        <v>19</v>
      </c>
      <c r="C5" s="142">
        <v>1</v>
      </c>
      <c r="D5" s="149"/>
      <c r="E5" s="152">
        <f t="shared" si="0"/>
        <v>0</v>
      </c>
      <c r="F5" s="149"/>
      <c r="G5" s="152">
        <f t="shared" si="1"/>
        <v>0</v>
      </c>
    </row>
    <row r="6" spans="1:7">
      <c r="A6" s="141" t="s">
        <v>67</v>
      </c>
      <c r="B6" s="142" t="s">
        <v>19</v>
      </c>
      <c r="C6" s="142">
        <v>1</v>
      </c>
      <c r="D6" s="149"/>
      <c r="E6" s="152">
        <f t="shared" si="0"/>
        <v>0</v>
      </c>
      <c r="F6" s="149"/>
      <c r="G6" s="152">
        <f t="shared" si="1"/>
        <v>0</v>
      </c>
    </row>
    <row r="7" spans="1:7">
      <c r="A7" s="141" t="s">
        <v>68</v>
      </c>
      <c r="B7" s="142" t="s">
        <v>19</v>
      </c>
      <c r="C7" s="142">
        <v>3</v>
      </c>
      <c r="D7" s="149"/>
      <c r="E7" s="152">
        <f t="shared" si="0"/>
        <v>0</v>
      </c>
      <c r="F7" s="149"/>
      <c r="G7" s="152">
        <f t="shared" si="1"/>
        <v>0</v>
      </c>
    </row>
    <row r="8" spans="1:7">
      <c r="A8" s="141" t="s">
        <v>84</v>
      </c>
      <c r="B8" s="142" t="s">
        <v>18</v>
      </c>
      <c r="C8" s="142">
        <v>380</v>
      </c>
      <c r="D8" s="149"/>
      <c r="E8" s="152">
        <f t="shared" si="0"/>
        <v>0</v>
      </c>
      <c r="F8" s="149"/>
      <c r="G8" s="152">
        <f t="shared" si="1"/>
        <v>0</v>
      </c>
    </row>
    <row r="9" spans="1:7">
      <c r="A9" s="141" t="s">
        <v>43</v>
      </c>
      <c r="B9" s="142" t="s">
        <v>19</v>
      </c>
      <c r="C9" s="142">
        <v>26</v>
      </c>
      <c r="D9" s="149"/>
      <c r="E9" s="152">
        <f t="shared" si="0"/>
        <v>0</v>
      </c>
      <c r="F9" s="149"/>
      <c r="G9" s="152">
        <f t="shared" si="1"/>
        <v>0</v>
      </c>
    </row>
    <row r="10" spans="1:7">
      <c r="A10" s="141" t="s">
        <v>85</v>
      </c>
      <c r="B10" s="142" t="s">
        <v>19</v>
      </c>
      <c r="C10" s="142">
        <v>12</v>
      </c>
      <c r="D10" s="149"/>
      <c r="E10" s="152">
        <f t="shared" si="0"/>
        <v>0</v>
      </c>
      <c r="F10" s="149"/>
      <c r="G10" s="152">
        <f t="shared" si="1"/>
        <v>0</v>
      </c>
    </row>
    <row r="11" spans="1:7">
      <c r="A11" s="141" t="s">
        <v>69</v>
      </c>
      <c r="B11" s="142" t="s">
        <v>19</v>
      </c>
      <c r="C11" s="142">
        <v>13</v>
      </c>
      <c r="D11" s="149"/>
      <c r="E11" s="152">
        <f t="shared" si="0"/>
        <v>0</v>
      </c>
      <c r="F11" s="149"/>
      <c r="G11" s="152">
        <f t="shared" si="1"/>
        <v>0</v>
      </c>
    </row>
    <row r="12" spans="1:7">
      <c r="A12" s="141" t="s">
        <v>70</v>
      </c>
      <c r="B12" s="142" t="s">
        <v>19</v>
      </c>
      <c r="C12" s="142">
        <v>13</v>
      </c>
      <c r="D12" s="149"/>
      <c r="E12" s="152">
        <f t="shared" si="0"/>
        <v>0</v>
      </c>
      <c r="F12" s="149"/>
      <c r="G12" s="152">
        <f t="shared" si="1"/>
        <v>0</v>
      </c>
    </row>
    <row r="13" spans="1:7">
      <c r="A13" s="141" t="s">
        <v>71</v>
      </c>
      <c r="B13" s="142" t="s">
        <v>19</v>
      </c>
      <c r="C13" s="142">
        <v>26</v>
      </c>
      <c r="D13" s="149"/>
      <c r="E13" s="152">
        <f t="shared" si="0"/>
        <v>0</v>
      </c>
      <c r="F13" s="149"/>
      <c r="G13" s="152">
        <f t="shared" si="1"/>
        <v>0</v>
      </c>
    </row>
    <row r="14" spans="1:7">
      <c r="A14" s="143" t="s">
        <v>72</v>
      </c>
      <c r="B14" s="142" t="s">
        <v>19</v>
      </c>
      <c r="C14" s="142">
        <v>13</v>
      </c>
      <c r="D14" s="149"/>
      <c r="E14" s="133">
        <f t="shared" si="0"/>
        <v>0</v>
      </c>
      <c r="F14" s="149"/>
      <c r="G14" s="133">
        <f t="shared" si="1"/>
        <v>0</v>
      </c>
    </row>
    <row r="15" spans="1:7">
      <c r="A15" s="143" t="s">
        <v>73</v>
      </c>
      <c r="B15" s="142" t="s">
        <v>19</v>
      </c>
      <c r="C15" s="142">
        <v>1</v>
      </c>
      <c r="D15" s="149"/>
      <c r="E15" s="133">
        <f t="shared" si="0"/>
        <v>0</v>
      </c>
      <c r="F15" s="149"/>
      <c r="G15" s="133">
        <f t="shared" si="1"/>
        <v>0</v>
      </c>
    </row>
    <row r="16" spans="1:7">
      <c r="A16" s="141" t="s">
        <v>74</v>
      </c>
      <c r="B16" s="142" t="s">
        <v>44</v>
      </c>
      <c r="C16" s="142">
        <v>16</v>
      </c>
      <c r="D16" s="149"/>
      <c r="E16" s="152">
        <f t="shared" si="0"/>
        <v>0</v>
      </c>
      <c r="F16" s="149"/>
      <c r="G16" s="152">
        <f t="shared" si="1"/>
        <v>0</v>
      </c>
    </row>
    <row r="17" spans="1:7">
      <c r="A17" s="143" t="s">
        <v>23</v>
      </c>
      <c r="B17" s="126" t="s">
        <v>17</v>
      </c>
      <c r="C17" s="142">
        <v>1</v>
      </c>
      <c r="D17" s="149"/>
      <c r="E17" s="152">
        <f t="shared" si="0"/>
        <v>0</v>
      </c>
      <c r="F17" s="149"/>
      <c r="G17" s="152">
        <f t="shared" si="1"/>
        <v>0</v>
      </c>
    </row>
    <row r="18" spans="1:7">
      <c r="A18" s="143" t="s">
        <v>57</v>
      </c>
      <c r="B18" s="126" t="s">
        <v>17</v>
      </c>
      <c r="C18" s="142">
        <v>1</v>
      </c>
      <c r="D18" s="149"/>
      <c r="E18" s="152">
        <f t="shared" si="0"/>
        <v>0</v>
      </c>
      <c r="F18" s="149"/>
      <c r="G18" s="152">
        <f t="shared" si="1"/>
        <v>0</v>
      </c>
    </row>
    <row r="19" spans="1:7">
      <c r="A19" s="153" t="s">
        <v>56</v>
      </c>
      <c r="B19" s="148" t="s">
        <v>17</v>
      </c>
      <c r="C19" s="148">
        <v>1</v>
      </c>
      <c r="D19" s="149"/>
      <c r="E19" s="152">
        <f t="shared" si="0"/>
        <v>0</v>
      </c>
      <c r="F19" s="149"/>
      <c r="G19" s="152">
        <f t="shared" si="1"/>
        <v>0</v>
      </c>
    </row>
    <row r="20" spans="1:7">
      <c r="A20" s="150" t="s">
        <v>2</v>
      </c>
      <c r="B20" s="138"/>
      <c r="C20" s="138"/>
      <c r="D20" s="139"/>
      <c r="E20" s="139">
        <f>SUM(E3:E19)</f>
        <v>0</v>
      </c>
      <c r="F20" s="139"/>
      <c r="G20" s="139">
        <f>SUM(G3:G19)</f>
        <v>0</v>
      </c>
    </row>
    <row r="21" spans="1:7">
      <c r="A21" s="150"/>
      <c r="B21" s="151"/>
      <c r="C21" s="151"/>
      <c r="D21" s="55"/>
      <c r="E21" s="55"/>
      <c r="F21" s="55"/>
      <c r="G21" s="55"/>
    </row>
    <row r="22" spans="1:7">
      <c r="A22" s="130" t="s">
        <v>5</v>
      </c>
      <c r="B22" s="131"/>
      <c r="C22" s="131"/>
      <c r="D22" s="149"/>
      <c r="E22" s="149">
        <f>$E$20</f>
        <v>0</v>
      </c>
      <c r="F22" s="149"/>
      <c r="G22" s="149"/>
    </row>
    <row r="23" spans="1:7">
      <c r="A23" s="130" t="s">
        <v>6</v>
      </c>
      <c r="B23" s="131"/>
      <c r="C23" s="131"/>
      <c r="D23" s="149"/>
      <c r="E23" s="149">
        <f>$G$20</f>
        <v>0</v>
      </c>
      <c r="F23" s="149"/>
      <c r="G23" s="149"/>
    </row>
    <row r="24" spans="1:7">
      <c r="A24" s="130"/>
      <c r="B24" s="131"/>
      <c r="C24" s="131"/>
      <c r="D24" s="149"/>
      <c r="E24" s="149"/>
      <c r="F24" s="149"/>
      <c r="G24" s="149"/>
    </row>
    <row r="25" spans="1:7">
      <c r="A25" s="150" t="s">
        <v>7</v>
      </c>
      <c r="B25" s="151"/>
      <c r="C25" s="151"/>
      <c r="D25" s="55"/>
      <c r="E25" s="55">
        <f>E22+E23</f>
        <v>0</v>
      </c>
      <c r="F25" s="149"/>
      <c r="G25" s="149"/>
    </row>
    <row r="26" spans="1:7">
      <c r="A26" s="51"/>
      <c r="B26" s="52"/>
      <c r="C26" s="52"/>
      <c r="D26" s="53"/>
      <c r="E26" s="53"/>
      <c r="F26" s="53"/>
      <c r="G26" s="53"/>
    </row>
    <row r="27" spans="1:7">
      <c r="A27" s="51"/>
      <c r="B27" s="52"/>
      <c r="C27" s="52"/>
      <c r="D27" s="53"/>
      <c r="E27" s="53"/>
      <c r="F27" s="53"/>
      <c r="G27" s="53"/>
    </row>
  </sheetData>
  <mergeCells count="2">
    <mergeCell ref="D1:E1"/>
    <mergeCell ref="F1:G1"/>
  </mergeCells>
  <conditionalFormatting sqref="C3:C8 C11:C19">
    <cfRule type="containsBlanks" dxfId="11" priority="6" stopIfTrue="1">
      <formula>LEN(TRIM(C3))=0</formula>
    </cfRule>
  </conditionalFormatting>
  <conditionalFormatting sqref="C9:C10">
    <cfRule type="containsBlanks" dxfId="10" priority="8" stopIfTrue="1">
      <formula>LEN(TRIM(C9))=0</formula>
    </cfRule>
  </conditionalFormatting>
  <pageMargins left="0.39370078740157483" right="0.39370078740157483" top="0.59055118110236227" bottom="0.59055118110236227" header="0.51181102362204722" footer="0.51181102362204722"/>
  <pageSetup paperSize="9" scale="79" fitToHeight="0" orientation="portrait" r:id="rId1"/>
  <headerFooter alignWithMargins="0">
    <oddFooter>&amp;C&amp;A&amp;R2/6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0"/>
  <sheetViews>
    <sheetView topLeftCell="A31" zoomScale="130" zoomScaleNormal="130" workbookViewId="0">
      <selection activeCell="A34" sqref="A34"/>
    </sheetView>
  </sheetViews>
  <sheetFormatPr defaultColWidth="9.140625" defaultRowHeight="12.75"/>
  <cols>
    <col min="1" max="1" width="51.85546875" style="50" customWidth="1"/>
    <col min="2" max="2" width="4.5703125" style="49" customWidth="1"/>
    <col min="3" max="3" width="8.140625" style="49" customWidth="1"/>
    <col min="4" max="4" width="10.28515625" style="48" bestFit="1" customWidth="1"/>
    <col min="5" max="5" width="9.140625" style="48"/>
    <col min="6" max="6" width="10.7109375" style="48" customWidth="1"/>
    <col min="7" max="7" width="9.140625" style="48"/>
    <col min="8" max="16384" width="9.140625" style="50"/>
  </cols>
  <sheetData>
    <row r="1" spans="1:10">
      <c r="A1" s="147" t="s">
        <v>3</v>
      </c>
      <c r="B1" s="147" t="s">
        <v>21</v>
      </c>
      <c r="C1" s="147" t="s">
        <v>20</v>
      </c>
      <c r="D1" s="169" t="s">
        <v>4</v>
      </c>
      <c r="E1" s="169"/>
      <c r="F1" s="170" t="s">
        <v>15</v>
      </c>
      <c r="G1" s="170"/>
    </row>
    <row r="2" spans="1:10">
      <c r="A2" s="121" t="s">
        <v>28</v>
      </c>
      <c r="B2" s="122"/>
      <c r="C2" s="122" t="s">
        <v>21</v>
      </c>
      <c r="D2" s="123" t="s">
        <v>0</v>
      </c>
      <c r="E2" s="124" t="s">
        <v>1</v>
      </c>
      <c r="F2" s="124" t="s">
        <v>0</v>
      </c>
      <c r="G2" s="124" t="s">
        <v>1</v>
      </c>
    </row>
    <row r="3" spans="1:10">
      <c r="A3" s="125" t="s">
        <v>78</v>
      </c>
      <c r="B3" s="131" t="s">
        <v>18</v>
      </c>
      <c r="C3" s="148">
        <v>100</v>
      </c>
      <c r="D3" s="149"/>
      <c r="E3" s="133">
        <f t="shared" ref="E3:E9" si="0">C3*D3</f>
        <v>0</v>
      </c>
      <c r="F3" s="149"/>
      <c r="G3" s="133">
        <f t="shared" ref="G3:G9" si="1">C3*F3</f>
        <v>0</v>
      </c>
      <c r="I3" s="104"/>
      <c r="J3" s="104"/>
    </row>
    <row r="4" spans="1:10">
      <c r="A4" s="141" t="s">
        <v>79</v>
      </c>
      <c r="B4" s="131" t="s">
        <v>19</v>
      </c>
      <c r="C4" s="148">
        <v>12</v>
      </c>
      <c r="D4" s="149"/>
      <c r="E4" s="133">
        <f t="shared" si="0"/>
        <v>0</v>
      </c>
      <c r="F4" s="149"/>
      <c r="G4" s="133">
        <f t="shared" si="1"/>
        <v>0</v>
      </c>
      <c r="I4" s="104"/>
      <c r="J4" s="104"/>
    </row>
    <row r="5" spans="1:10">
      <c r="A5" s="143" t="s">
        <v>80</v>
      </c>
      <c r="B5" s="131" t="s">
        <v>19</v>
      </c>
      <c r="C5" s="148">
        <v>2</v>
      </c>
      <c r="D5" s="149"/>
      <c r="E5" s="133">
        <f t="shared" si="0"/>
        <v>0</v>
      </c>
      <c r="F5" s="149"/>
      <c r="G5" s="133">
        <f t="shared" si="1"/>
        <v>0</v>
      </c>
      <c r="I5" s="104"/>
      <c r="J5" s="104"/>
    </row>
    <row r="6" spans="1:10">
      <c r="A6" s="143" t="s">
        <v>81</v>
      </c>
      <c r="B6" s="131" t="s">
        <v>19</v>
      </c>
      <c r="C6" s="148">
        <v>20</v>
      </c>
      <c r="D6" s="149"/>
      <c r="E6" s="133">
        <f t="shared" si="0"/>
        <v>0</v>
      </c>
      <c r="F6" s="149"/>
      <c r="G6" s="133">
        <f t="shared" si="1"/>
        <v>0</v>
      </c>
      <c r="I6" s="104"/>
      <c r="J6" s="104"/>
    </row>
    <row r="7" spans="1:10">
      <c r="A7" s="143" t="s">
        <v>83</v>
      </c>
      <c r="B7" s="131" t="s">
        <v>18</v>
      </c>
      <c r="C7" s="148">
        <v>260</v>
      </c>
      <c r="D7" s="149"/>
      <c r="E7" s="133">
        <f t="shared" si="0"/>
        <v>0</v>
      </c>
      <c r="F7" s="149"/>
      <c r="G7" s="133">
        <f t="shared" si="1"/>
        <v>0</v>
      </c>
      <c r="I7" s="104"/>
      <c r="J7" s="104"/>
    </row>
    <row r="8" spans="1:10">
      <c r="A8" s="143" t="s">
        <v>82</v>
      </c>
      <c r="B8" s="131" t="s">
        <v>18</v>
      </c>
      <c r="C8" s="148">
        <v>260</v>
      </c>
      <c r="D8" s="149"/>
      <c r="E8" s="133">
        <f t="shared" si="0"/>
        <v>0</v>
      </c>
      <c r="F8" s="149"/>
      <c r="G8" s="133">
        <f t="shared" si="1"/>
        <v>0</v>
      </c>
      <c r="I8" s="104"/>
      <c r="J8" s="104"/>
    </row>
    <row r="9" spans="1:10">
      <c r="A9" s="130" t="s">
        <v>23</v>
      </c>
      <c r="B9" s="131" t="s">
        <v>17</v>
      </c>
      <c r="C9" s="131">
        <v>1</v>
      </c>
      <c r="D9" s="149"/>
      <c r="E9" s="133">
        <f t="shared" si="0"/>
        <v>0</v>
      </c>
      <c r="F9" s="149"/>
      <c r="G9" s="133">
        <f t="shared" si="1"/>
        <v>0</v>
      </c>
    </row>
    <row r="10" spans="1:10">
      <c r="A10" s="132" t="s">
        <v>29</v>
      </c>
      <c r="B10" s="131" t="s">
        <v>24</v>
      </c>
      <c r="C10" s="131">
        <v>24</v>
      </c>
      <c r="D10" s="149"/>
      <c r="E10" s="133">
        <f t="shared" ref="E10:E12" si="2">C10*D10</f>
        <v>0</v>
      </c>
      <c r="F10" s="149"/>
      <c r="G10" s="133">
        <f t="shared" ref="G10:G12" si="3">C10*F10</f>
        <v>0</v>
      </c>
    </row>
    <row r="11" spans="1:10">
      <c r="A11" s="130" t="s">
        <v>56</v>
      </c>
      <c r="B11" s="131" t="s">
        <v>17</v>
      </c>
      <c r="C11" s="131">
        <v>1</v>
      </c>
      <c r="D11" s="149"/>
      <c r="E11" s="133">
        <f t="shared" si="2"/>
        <v>0</v>
      </c>
      <c r="F11" s="149"/>
      <c r="G11" s="133">
        <f t="shared" si="3"/>
        <v>0</v>
      </c>
    </row>
    <row r="12" spans="1:10">
      <c r="A12" s="134" t="s">
        <v>57</v>
      </c>
      <c r="B12" s="135" t="s">
        <v>17</v>
      </c>
      <c r="C12" s="135">
        <v>1</v>
      </c>
      <c r="D12" s="145"/>
      <c r="E12" s="136">
        <f t="shared" si="2"/>
        <v>0</v>
      </c>
      <c r="F12" s="145"/>
      <c r="G12" s="136">
        <f t="shared" si="3"/>
        <v>0</v>
      </c>
    </row>
    <row r="13" spans="1:10">
      <c r="A13" s="150" t="s">
        <v>2</v>
      </c>
      <c r="B13" s="151"/>
      <c r="C13" s="151"/>
      <c r="D13" s="55"/>
      <c r="E13" s="55">
        <f>SUM(E3:E12)</f>
        <v>0</v>
      </c>
      <c r="F13" s="55"/>
      <c r="G13" s="55">
        <f>SUM(G3:G12)</f>
        <v>0</v>
      </c>
    </row>
    <row r="14" spans="1:10">
      <c r="A14" s="150"/>
      <c r="B14" s="151"/>
      <c r="C14" s="151"/>
      <c r="D14" s="55"/>
      <c r="E14" s="55"/>
      <c r="F14" s="55"/>
      <c r="G14" s="55"/>
    </row>
    <row r="15" spans="1:10">
      <c r="A15" s="130" t="s">
        <v>5</v>
      </c>
      <c r="B15" s="131"/>
      <c r="C15" s="131"/>
      <c r="D15" s="149"/>
      <c r="E15" s="149">
        <f>$E$13</f>
        <v>0</v>
      </c>
      <c r="F15" s="149"/>
      <c r="G15" s="149"/>
    </row>
    <row r="16" spans="1:10">
      <c r="A16" s="130" t="s">
        <v>6</v>
      </c>
      <c r="B16" s="131"/>
      <c r="C16" s="131"/>
      <c r="D16" s="149"/>
      <c r="E16" s="149">
        <f>$G$13</f>
        <v>0</v>
      </c>
      <c r="F16" s="149"/>
      <c r="G16" s="149"/>
    </row>
    <row r="17" spans="1:7">
      <c r="A17" s="130"/>
      <c r="B17" s="131"/>
      <c r="C17" s="131"/>
      <c r="D17" s="149"/>
      <c r="E17" s="149"/>
      <c r="F17" s="149"/>
      <c r="G17" s="149"/>
    </row>
    <row r="18" spans="1:7">
      <c r="A18" s="150" t="s">
        <v>7</v>
      </c>
      <c r="B18" s="151"/>
      <c r="C18" s="151"/>
      <c r="D18" s="55"/>
      <c r="E18" s="55">
        <f>E15+E16</f>
        <v>0</v>
      </c>
      <c r="F18" s="149"/>
      <c r="G18" s="149"/>
    </row>
    <row r="19" spans="1:7">
      <c r="A19" s="130"/>
      <c r="B19" s="131"/>
      <c r="C19" s="131"/>
      <c r="D19" s="149"/>
      <c r="E19" s="149"/>
      <c r="F19" s="149"/>
      <c r="G19" s="149"/>
    </row>
    <row r="20" spans="1:7">
      <c r="A20" s="51"/>
      <c r="B20" s="52"/>
      <c r="C20" s="52"/>
      <c r="D20" s="53"/>
      <c r="E20" s="53"/>
      <c r="F20" s="53"/>
      <c r="G20" s="53"/>
    </row>
  </sheetData>
  <mergeCells count="2">
    <mergeCell ref="D1:E1"/>
    <mergeCell ref="F1:G1"/>
  </mergeCells>
  <conditionalFormatting sqref="C3:C12">
    <cfRule type="containsBlanks" dxfId="9" priority="1">
      <formula>LEN(TRIM(C3))=0</formula>
    </cfRule>
  </conditionalFormatting>
  <pageMargins left="0.39370078740157483" right="0.39370078740157483" top="0.59055118110236227" bottom="0.59055118110236227" header="0.51181102362204722" footer="0.51181102362204722"/>
  <pageSetup paperSize="9" scale="93" fitToHeight="0" orientation="portrait" r:id="rId1"/>
  <headerFooter alignWithMargins="0">
    <oddFooter>&amp;CSK TRASY&amp;R3/6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6ED74-4EFC-46C5-B1FD-474E475D36E8}">
  <sheetPr>
    <pageSetUpPr fitToPage="1"/>
  </sheetPr>
  <dimension ref="A1:G14"/>
  <sheetViews>
    <sheetView zoomScale="145" zoomScaleNormal="145" workbookViewId="0">
      <selection activeCell="C62" sqref="C62"/>
    </sheetView>
  </sheetViews>
  <sheetFormatPr defaultColWidth="9.140625" defaultRowHeight="12.75"/>
  <cols>
    <col min="1" max="1" width="54.85546875" style="50" customWidth="1"/>
    <col min="2" max="2" width="4" style="49" customWidth="1"/>
    <col min="3" max="3" width="8.140625" style="50" customWidth="1"/>
    <col min="4" max="4" width="10" style="48" customWidth="1"/>
    <col min="5" max="5" width="9.140625" style="48"/>
    <col min="6" max="6" width="10" style="48" customWidth="1"/>
    <col min="7" max="7" width="9.140625" style="48"/>
    <col min="8" max="16384" width="9.140625" style="105"/>
  </cols>
  <sheetData>
    <row r="1" spans="1:7" s="50" customFormat="1">
      <c r="A1" s="120" t="s">
        <v>3</v>
      </c>
      <c r="B1" s="120" t="s">
        <v>21</v>
      </c>
      <c r="C1" s="120" t="s">
        <v>20</v>
      </c>
      <c r="D1" s="171" t="s">
        <v>4</v>
      </c>
      <c r="E1" s="171"/>
      <c r="F1" s="172" t="s">
        <v>15</v>
      </c>
      <c r="G1" s="172"/>
    </row>
    <row r="2" spans="1:7" s="50" customFormat="1">
      <c r="A2" s="121" t="s">
        <v>52</v>
      </c>
      <c r="B2" s="122"/>
      <c r="C2" s="122" t="s">
        <v>21</v>
      </c>
      <c r="D2" s="123" t="s">
        <v>0</v>
      </c>
      <c r="E2" s="124" t="s">
        <v>1</v>
      </c>
      <c r="F2" s="124" t="s">
        <v>0</v>
      </c>
      <c r="G2" s="124" t="s">
        <v>1</v>
      </c>
    </row>
    <row r="3" spans="1:7">
      <c r="A3" s="146" t="s">
        <v>53</v>
      </c>
      <c r="B3" s="126" t="s">
        <v>19</v>
      </c>
      <c r="C3" s="126">
        <v>1</v>
      </c>
      <c r="D3" s="127"/>
      <c r="E3" s="127">
        <f t="shared" ref="E3:E4" si="0">D3*C3</f>
        <v>0</v>
      </c>
      <c r="F3" s="127"/>
      <c r="G3" s="127">
        <f t="shared" ref="G3:G4" si="1">F3*C3</f>
        <v>0</v>
      </c>
    </row>
    <row r="4" spans="1:7">
      <c r="A4" s="130" t="s">
        <v>54</v>
      </c>
      <c r="B4" s="131" t="s">
        <v>17</v>
      </c>
      <c r="C4" s="131">
        <v>1</v>
      </c>
      <c r="D4" s="127"/>
      <c r="E4" s="127">
        <f t="shared" si="0"/>
        <v>0</v>
      </c>
      <c r="F4" s="127"/>
      <c r="G4" s="127">
        <f t="shared" si="1"/>
        <v>0</v>
      </c>
    </row>
    <row r="5" spans="1:7">
      <c r="A5" s="130" t="s">
        <v>75</v>
      </c>
      <c r="B5" s="131" t="s">
        <v>17</v>
      </c>
      <c r="C5" s="131">
        <v>1</v>
      </c>
      <c r="D5" s="127"/>
      <c r="E5" s="127">
        <f>D5*C5</f>
        <v>0</v>
      </c>
      <c r="F5" s="127"/>
      <c r="G5" s="133">
        <f>C5*F5</f>
        <v>0</v>
      </c>
    </row>
    <row r="6" spans="1:7">
      <c r="A6" s="132" t="s">
        <v>55</v>
      </c>
      <c r="B6" s="126" t="s">
        <v>17</v>
      </c>
      <c r="C6" s="126">
        <v>1</v>
      </c>
      <c r="D6" s="127"/>
      <c r="E6" s="127">
        <f>D6*C6</f>
        <v>0</v>
      </c>
      <c r="F6" s="127"/>
      <c r="G6" s="127">
        <f>F6*C6</f>
        <v>0</v>
      </c>
    </row>
    <row r="7" spans="1:7" s="50" customFormat="1">
      <c r="A7" s="130" t="s">
        <v>56</v>
      </c>
      <c r="B7" s="131" t="s">
        <v>17</v>
      </c>
      <c r="C7" s="131">
        <v>1</v>
      </c>
      <c r="D7" s="127"/>
      <c r="E7" s="133">
        <f>C7*D7</f>
        <v>0</v>
      </c>
      <c r="F7" s="127"/>
      <c r="G7" s="133">
        <f>C7*F7</f>
        <v>0</v>
      </c>
    </row>
    <row r="8" spans="1:7" s="50" customFormat="1">
      <c r="A8" s="134" t="s">
        <v>57</v>
      </c>
      <c r="B8" s="135" t="s">
        <v>17</v>
      </c>
      <c r="C8" s="135">
        <v>1</v>
      </c>
      <c r="D8" s="145"/>
      <c r="E8" s="136">
        <f>C8*D8</f>
        <v>0</v>
      </c>
      <c r="F8" s="127"/>
      <c r="G8" s="136">
        <f>C8*F8</f>
        <v>0</v>
      </c>
    </row>
    <row r="9" spans="1:7" s="54" customFormat="1">
      <c r="A9" s="137" t="s">
        <v>2</v>
      </c>
      <c r="B9" s="138"/>
      <c r="C9" s="137"/>
      <c r="D9" s="127"/>
      <c r="E9" s="139">
        <f>SUM(E3:E8)</f>
        <v>0</v>
      </c>
      <c r="F9" s="139"/>
      <c r="G9" s="139">
        <f>SUM(G3:G8)</f>
        <v>0</v>
      </c>
    </row>
    <row r="10" spans="1:7">
      <c r="A10" s="132"/>
      <c r="B10" s="126"/>
      <c r="C10" s="132"/>
      <c r="D10" s="127"/>
      <c r="E10" s="127"/>
      <c r="F10" s="127"/>
      <c r="G10" s="127"/>
    </row>
    <row r="11" spans="1:7">
      <c r="A11" s="132" t="s">
        <v>5</v>
      </c>
      <c r="B11" s="126"/>
      <c r="C11" s="126"/>
      <c r="D11" s="127"/>
      <c r="E11" s="127">
        <f>E9</f>
        <v>0</v>
      </c>
      <c r="F11" s="127"/>
      <c r="G11" s="127"/>
    </row>
    <row r="12" spans="1:7">
      <c r="A12" s="132" t="s">
        <v>6</v>
      </c>
      <c r="B12" s="126"/>
      <c r="C12" s="126"/>
      <c r="D12" s="127"/>
      <c r="E12" s="127">
        <f>G9</f>
        <v>0</v>
      </c>
      <c r="F12" s="127"/>
      <c r="G12" s="127"/>
    </row>
    <row r="13" spans="1:7">
      <c r="A13" s="132"/>
      <c r="B13" s="126"/>
      <c r="C13" s="126"/>
      <c r="D13" s="127"/>
      <c r="E13" s="127"/>
      <c r="F13" s="127"/>
      <c r="G13" s="127"/>
    </row>
    <row r="14" spans="1:7">
      <c r="A14" s="54" t="s">
        <v>7</v>
      </c>
      <c r="B14" s="140"/>
      <c r="C14" s="140"/>
      <c r="D14" s="47"/>
      <c r="E14" s="47">
        <f>E11+E12</f>
        <v>0</v>
      </c>
      <c r="F14" s="127"/>
      <c r="G14" s="127"/>
    </row>
  </sheetData>
  <mergeCells count="2">
    <mergeCell ref="D1:E1"/>
    <mergeCell ref="F1:G1"/>
  </mergeCells>
  <conditionalFormatting sqref="C4:C8">
    <cfRule type="containsBlanks" dxfId="8" priority="2" stopIfTrue="1">
      <formula>LEN(TRIM(C4))=0</formula>
    </cfRule>
  </conditionalFormatting>
  <conditionalFormatting sqref="C3">
    <cfRule type="containsBlanks" dxfId="7" priority="1" stopIfTrue="1">
      <formula>LEN(TRIM(C3))=0</formula>
    </cfRule>
  </conditionalFormatting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&amp;CAktivní prvky &amp;R4/6</oddFooter>
  </headerFooter>
  <ignoredErrors>
    <ignoredError sqref="G5:G6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5"/>
  <sheetViews>
    <sheetView tabSelected="1" zoomScale="145" zoomScaleNormal="145" workbookViewId="0">
      <selection activeCell="A8" sqref="A8"/>
    </sheetView>
  </sheetViews>
  <sheetFormatPr defaultColWidth="9.140625" defaultRowHeight="12.75"/>
  <cols>
    <col min="1" max="1" width="61" style="50" customWidth="1"/>
    <col min="2" max="2" width="4" style="49" customWidth="1"/>
    <col min="3" max="3" width="8.140625" style="50" customWidth="1"/>
    <col min="4" max="4" width="10" style="48" customWidth="1"/>
    <col min="5" max="5" width="9.140625" style="48"/>
    <col min="6" max="6" width="10" style="48" customWidth="1"/>
    <col min="7" max="7" width="9.140625" style="48"/>
    <col min="8" max="16384" width="9.140625" style="46"/>
  </cols>
  <sheetData>
    <row r="1" spans="1:7" s="50" customFormat="1" ht="13.5" thickBot="1"/>
    <row r="2" spans="1:7" s="50" customFormat="1">
      <c r="A2" s="120" t="s">
        <v>3</v>
      </c>
      <c r="B2" s="120" t="s">
        <v>21</v>
      </c>
      <c r="C2" s="120" t="s">
        <v>20</v>
      </c>
      <c r="D2" s="171" t="s">
        <v>4</v>
      </c>
      <c r="E2" s="171"/>
      <c r="F2" s="172" t="s">
        <v>15</v>
      </c>
      <c r="G2" s="172"/>
    </row>
    <row r="3" spans="1:7" s="105" customFormat="1">
      <c r="A3" s="121" t="s">
        <v>86</v>
      </c>
      <c r="B3" s="122"/>
      <c r="C3" s="122" t="s">
        <v>21</v>
      </c>
      <c r="D3" s="123" t="s">
        <v>0</v>
      </c>
      <c r="E3" s="124" t="s">
        <v>1</v>
      </c>
      <c r="F3" s="124" t="s">
        <v>0</v>
      </c>
      <c r="G3" s="124" t="s">
        <v>1</v>
      </c>
    </row>
    <row r="4" spans="1:7">
      <c r="A4" s="125" t="s">
        <v>59</v>
      </c>
      <c r="B4" s="126" t="s">
        <v>19</v>
      </c>
      <c r="C4" s="126">
        <v>1</v>
      </c>
      <c r="D4" s="127"/>
      <c r="E4" s="127">
        <f t="shared" ref="E4:E14" si="0">D4*C4</f>
        <v>0</v>
      </c>
      <c r="F4" s="127"/>
      <c r="G4" s="127">
        <f t="shared" ref="G4:G14" si="1">F4*C4</f>
        <v>0</v>
      </c>
    </row>
    <row r="5" spans="1:7">
      <c r="A5" s="125" t="s">
        <v>60</v>
      </c>
      <c r="B5" s="126" t="s">
        <v>19</v>
      </c>
      <c r="C5" s="126">
        <v>1</v>
      </c>
      <c r="D5" s="127"/>
      <c r="E5" s="127">
        <f t="shared" si="0"/>
        <v>0</v>
      </c>
      <c r="F5" s="127"/>
      <c r="G5" s="127">
        <f t="shared" si="1"/>
        <v>0</v>
      </c>
    </row>
    <row r="6" spans="1:7">
      <c r="A6" s="125" t="s">
        <v>32</v>
      </c>
      <c r="B6" s="128" t="s">
        <v>19</v>
      </c>
      <c r="C6" s="128">
        <v>2</v>
      </c>
      <c r="D6" s="127"/>
      <c r="E6" s="129">
        <f t="shared" si="0"/>
        <v>0</v>
      </c>
      <c r="F6" s="127"/>
      <c r="G6" s="129">
        <f t="shared" si="1"/>
        <v>0</v>
      </c>
    </row>
    <row r="7" spans="1:7">
      <c r="A7" s="125" t="s">
        <v>61</v>
      </c>
      <c r="B7" s="126" t="s">
        <v>19</v>
      </c>
      <c r="C7" s="126">
        <v>3</v>
      </c>
      <c r="D7" s="127"/>
      <c r="E7" s="127">
        <f t="shared" si="0"/>
        <v>0</v>
      </c>
      <c r="F7" s="127"/>
      <c r="G7" s="127">
        <f t="shared" si="1"/>
        <v>0</v>
      </c>
    </row>
    <row r="8" spans="1:7">
      <c r="A8" s="125" t="s">
        <v>92</v>
      </c>
      <c r="B8" s="126" t="s">
        <v>19</v>
      </c>
      <c r="C8" s="126">
        <v>1</v>
      </c>
      <c r="D8" s="127"/>
      <c r="E8" s="127">
        <f t="shared" si="0"/>
        <v>0</v>
      </c>
      <c r="F8" s="127"/>
      <c r="G8" s="127">
        <f t="shared" si="1"/>
        <v>0</v>
      </c>
    </row>
    <row r="9" spans="1:7" s="105" customFormat="1">
      <c r="A9" s="141" t="s">
        <v>62</v>
      </c>
      <c r="B9" s="142" t="s">
        <v>19</v>
      </c>
      <c r="C9" s="142">
        <v>1</v>
      </c>
      <c r="D9" s="127"/>
      <c r="E9" s="127">
        <f t="shared" si="0"/>
        <v>0</v>
      </c>
      <c r="F9" s="127"/>
      <c r="G9" s="127">
        <f t="shared" si="1"/>
        <v>0</v>
      </c>
    </row>
    <row r="10" spans="1:7" s="105" customFormat="1">
      <c r="A10" s="141" t="s">
        <v>93</v>
      </c>
      <c r="B10" s="142" t="s">
        <v>19</v>
      </c>
      <c r="C10" s="142">
        <v>4</v>
      </c>
      <c r="D10" s="127"/>
      <c r="E10" s="127">
        <f t="shared" si="0"/>
        <v>0</v>
      </c>
      <c r="F10" s="127"/>
      <c r="G10" s="127">
        <f t="shared" si="1"/>
        <v>0</v>
      </c>
    </row>
    <row r="11" spans="1:7">
      <c r="A11" s="143" t="s">
        <v>47</v>
      </c>
      <c r="B11" s="142" t="s">
        <v>19</v>
      </c>
      <c r="C11" s="142">
        <v>13</v>
      </c>
      <c r="D11" s="127"/>
      <c r="E11" s="127">
        <f t="shared" si="0"/>
        <v>0</v>
      </c>
      <c r="F11" s="127"/>
      <c r="G11" s="127">
        <f t="shared" si="1"/>
        <v>0</v>
      </c>
    </row>
    <row r="12" spans="1:7">
      <c r="A12" s="132" t="s">
        <v>63</v>
      </c>
      <c r="B12" s="142" t="s">
        <v>18</v>
      </c>
      <c r="C12" s="142">
        <v>300</v>
      </c>
      <c r="D12" s="127"/>
      <c r="E12" s="144">
        <f t="shared" ref="E12" si="2">D12*C12</f>
        <v>0</v>
      </c>
      <c r="F12" s="127"/>
      <c r="G12" s="127">
        <f t="shared" ref="G12" si="3">F12*C12</f>
        <v>0</v>
      </c>
    </row>
    <row r="13" spans="1:7" s="105" customFormat="1">
      <c r="A13" s="130" t="s">
        <v>22</v>
      </c>
      <c r="B13" s="131" t="s">
        <v>17</v>
      </c>
      <c r="C13" s="131">
        <v>1</v>
      </c>
      <c r="D13" s="127"/>
      <c r="E13" s="127">
        <f t="shared" si="0"/>
        <v>0</v>
      </c>
      <c r="F13" s="127"/>
      <c r="G13" s="127">
        <f t="shared" si="1"/>
        <v>0</v>
      </c>
    </row>
    <row r="14" spans="1:7">
      <c r="A14" s="130" t="s">
        <v>46</v>
      </c>
      <c r="B14" s="131" t="s">
        <v>17</v>
      </c>
      <c r="C14" s="131">
        <v>1</v>
      </c>
      <c r="D14" s="127"/>
      <c r="E14" s="127">
        <f t="shared" si="0"/>
        <v>0</v>
      </c>
      <c r="F14" s="127"/>
      <c r="G14" s="127">
        <f t="shared" si="1"/>
        <v>0</v>
      </c>
    </row>
    <row r="15" spans="1:7" s="105" customFormat="1">
      <c r="A15" s="132" t="s">
        <v>58</v>
      </c>
      <c r="B15" s="126" t="s">
        <v>17</v>
      </c>
      <c r="C15" s="126">
        <v>1</v>
      </c>
      <c r="D15" s="127"/>
      <c r="E15" s="127">
        <f>D15*C15</f>
        <v>0</v>
      </c>
      <c r="F15" s="127"/>
      <c r="G15" s="127">
        <f>F15*C15</f>
        <v>0</v>
      </c>
    </row>
    <row r="16" spans="1:7" s="105" customFormat="1">
      <c r="A16" s="132" t="s">
        <v>45</v>
      </c>
      <c r="B16" s="126" t="s">
        <v>17</v>
      </c>
      <c r="C16" s="126">
        <v>1</v>
      </c>
      <c r="D16" s="127"/>
      <c r="E16" s="127">
        <f>D16*C16</f>
        <v>0</v>
      </c>
      <c r="F16" s="127"/>
      <c r="G16" s="127">
        <f>F16*C16</f>
        <v>0</v>
      </c>
    </row>
    <row r="17" spans="1:7" s="50" customFormat="1">
      <c r="A17" s="132" t="s">
        <v>64</v>
      </c>
      <c r="B17" s="126" t="s">
        <v>17</v>
      </c>
      <c r="C17" s="126">
        <v>1</v>
      </c>
      <c r="D17" s="127"/>
      <c r="E17" s="127">
        <f>D17*C17</f>
        <v>0</v>
      </c>
      <c r="F17" s="127"/>
      <c r="G17" s="127">
        <f>F17*C17</f>
        <v>0</v>
      </c>
    </row>
    <row r="18" spans="1:7" s="50" customFormat="1">
      <c r="A18" s="130" t="s">
        <v>56</v>
      </c>
      <c r="B18" s="131" t="s">
        <v>17</v>
      </c>
      <c r="C18" s="131">
        <v>1</v>
      </c>
      <c r="D18" s="127"/>
      <c r="E18" s="133">
        <f>C18*D18</f>
        <v>0</v>
      </c>
      <c r="F18" s="127"/>
      <c r="G18" s="133">
        <f>C18*F18</f>
        <v>0</v>
      </c>
    </row>
    <row r="19" spans="1:7" s="54" customFormat="1">
      <c r="A19" s="134" t="s">
        <v>57</v>
      </c>
      <c r="B19" s="135" t="s">
        <v>17</v>
      </c>
      <c r="C19" s="135">
        <v>1</v>
      </c>
      <c r="D19" s="145"/>
      <c r="E19" s="136">
        <f>C19*D19</f>
        <v>0</v>
      </c>
      <c r="F19" s="127"/>
      <c r="G19" s="136">
        <f>C19*F19</f>
        <v>0</v>
      </c>
    </row>
    <row r="20" spans="1:7">
      <c r="A20" s="137" t="s">
        <v>2</v>
      </c>
      <c r="B20" s="138"/>
      <c r="C20" s="137"/>
      <c r="D20" s="127"/>
      <c r="E20" s="139">
        <f>SUM(E4:E19)</f>
        <v>0</v>
      </c>
      <c r="F20" s="139"/>
      <c r="G20" s="139">
        <f>SUM(G4:G19)</f>
        <v>0</v>
      </c>
    </row>
    <row r="21" spans="1:7">
      <c r="A21" s="132"/>
      <c r="B21" s="126"/>
      <c r="C21" s="132"/>
      <c r="D21" s="127"/>
      <c r="E21" s="127"/>
      <c r="F21" s="127"/>
      <c r="G21" s="127"/>
    </row>
    <row r="22" spans="1:7">
      <c r="A22" s="132" t="s">
        <v>5</v>
      </c>
      <c r="B22" s="126"/>
      <c r="C22" s="126"/>
      <c r="D22" s="127"/>
      <c r="E22" s="127">
        <f>E20</f>
        <v>0</v>
      </c>
      <c r="F22" s="127"/>
      <c r="G22" s="127"/>
    </row>
    <row r="23" spans="1:7">
      <c r="A23" s="132" t="s">
        <v>6</v>
      </c>
      <c r="B23" s="126"/>
      <c r="C23" s="126"/>
      <c r="D23" s="127"/>
      <c r="E23" s="127">
        <f>G20</f>
        <v>0</v>
      </c>
      <c r="F23" s="127"/>
      <c r="G23" s="127"/>
    </row>
    <row r="24" spans="1:7">
      <c r="A24" s="132"/>
      <c r="B24" s="126"/>
      <c r="C24" s="126"/>
      <c r="D24" s="127"/>
      <c r="E24" s="127"/>
      <c r="F24" s="127"/>
      <c r="G24" s="127"/>
    </row>
    <row r="25" spans="1:7">
      <c r="A25" s="54" t="s">
        <v>7</v>
      </c>
      <c r="B25" s="140"/>
      <c r="C25" s="140"/>
      <c r="D25" s="47"/>
      <c r="E25" s="47">
        <f>E22+E23</f>
        <v>0</v>
      </c>
      <c r="F25" s="127"/>
      <c r="G25" s="127"/>
    </row>
  </sheetData>
  <mergeCells count="2">
    <mergeCell ref="D2:E2"/>
    <mergeCell ref="F2:G2"/>
  </mergeCells>
  <conditionalFormatting sqref="C5:C7 C9:C19">
    <cfRule type="containsBlanks" dxfId="6" priority="5" stopIfTrue="1">
      <formula>LEN(TRIM(C5))=0</formula>
    </cfRule>
  </conditionalFormatting>
  <conditionalFormatting sqref="C8">
    <cfRule type="containsBlanks" dxfId="5" priority="4" stopIfTrue="1">
      <formula>LEN(TRIM(C8))=0</formula>
    </cfRule>
  </conditionalFormatting>
  <conditionalFormatting sqref="C4">
    <cfRule type="containsBlanks" dxfId="4" priority="1" stopIfTrue="1">
      <formula>LEN(TRIM(C4))=0</formula>
    </cfRule>
  </conditionalFormatting>
  <pageMargins left="0.39370078740157483" right="0.39370078740157483" top="0.98425196850393704" bottom="0.98425196850393704" header="0.51181102362204722" footer="0.51181102362204722"/>
  <pageSetup paperSize="9" scale="87" fitToHeight="0" orientation="portrait" r:id="rId1"/>
  <headerFooter alignWithMargins="0">
    <oddFooter>&amp;CPZTS&amp;R5/6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791DC-A8B3-4DD3-84CB-825343E8007C}">
  <sheetPr>
    <pageSetUpPr fitToPage="1"/>
  </sheetPr>
  <dimension ref="A1:G19"/>
  <sheetViews>
    <sheetView zoomScale="160" zoomScaleNormal="160" workbookViewId="0">
      <selection activeCell="A8" sqref="A8"/>
    </sheetView>
  </sheetViews>
  <sheetFormatPr defaultColWidth="9.140625" defaultRowHeight="12.75"/>
  <cols>
    <col min="1" max="1" width="61.28515625" style="50" customWidth="1"/>
    <col min="2" max="2" width="4" style="49" customWidth="1"/>
    <col min="3" max="3" width="8.140625" style="50" customWidth="1"/>
    <col min="4" max="4" width="10" style="48" customWidth="1"/>
    <col min="5" max="5" width="9.140625" style="48"/>
    <col min="6" max="6" width="10" style="48" customWidth="1"/>
    <col min="7" max="7" width="9.140625" style="48"/>
    <col min="8" max="16384" width="9.140625" style="105"/>
  </cols>
  <sheetData>
    <row r="1" spans="1:7" s="50" customFormat="1">
      <c r="A1" s="120" t="s">
        <v>3</v>
      </c>
      <c r="B1" s="120" t="s">
        <v>21</v>
      </c>
      <c r="C1" s="120" t="s">
        <v>20</v>
      </c>
      <c r="D1" s="171" t="s">
        <v>4</v>
      </c>
      <c r="E1" s="171"/>
      <c r="F1" s="172" t="s">
        <v>15</v>
      </c>
      <c r="G1" s="172"/>
    </row>
    <row r="2" spans="1:7" s="50" customFormat="1">
      <c r="A2" s="121" t="s">
        <v>87</v>
      </c>
      <c r="B2" s="122"/>
      <c r="C2" s="122" t="s">
        <v>21</v>
      </c>
      <c r="D2" s="123" t="s">
        <v>0</v>
      </c>
      <c r="E2" s="124" t="s">
        <v>1</v>
      </c>
      <c r="F2" s="124" t="s">
        <v>0</v>
      </c>
      <c r="G2" s="124" t="s">
        <v>1</v>
      </c>
    </row>
    <row r="3" spans="1:7" ht="12.75" customHeight="1">
      <c r="A3" s="125" t="s">
        <v>48</v>
      </c>
      <c r="B3" s="126" t="s">
        <v>19</v>
      </c>
      <c r="C3" s="126">
        <v>1</v>
      </c>
      <c r="D3" s="127"/>
      <c r="E3" s="127">
        <f t="shared" ref="E3:E10" si="0">D3*C3</f>
        <v>0</v>
      </c>
      <c r="F3" s="127"/>
      <c r="G3" s="127">
        <f t="shared" ref="G3:G10" si="1">F3*C3</f>
        <v>0</v>
      </c>
    </row>
    <row r="4" spans="1:7">
      <c r="A4" s="125" t="s">
        <v>49</v>
      </c>
      <c r="B4" s="126" t="s">
        <v>19</v>
      </c>
      <c r="C4" s="126">
        <v>1</v>
      </c>
      <c r="D4" s="127"/>
      <c r="E4" s="127">
        <f t="shared" si="0"/>
        <v>0</v>
      </c>
      <c r="F4" s="127"/>
      <c r="G4" s="127">
        <f t="shared" si="1"/>
        <v>0</v>
      </c>
    </row>
    <row r="5" spans="1:7">
      <c r="A5" s="125" t="s">
        <v>50</v>
      </c>
      <c r="B5" s="128" t="s">
        <v>19</v>
      </c>
      <c r="C5" s="128">
        <v>4</v>
      </c>
      <c r="D5" s="127"/>
      <c r="E5" s="129">
        <f t="shared" si="0"/>
        <v>0</v>
      </c>
      <c r="F5" s="127"/>
      <c r="G5" s="129">
        <f t="shared" si="1"/>
        <v>0</v>
      </c>
    </row>
    <row r="6" spans="1:7">
      <c r="A6" s="125" t="s">
        <v>89</v>
      </c>
      <c r="B6" s="128" t="s">
        <v>19</v>
      </c>
      <c r="C6" s="128">
        <v>1</v>
      </c>
      <c r="D6" s="127"/>
      <c r="E6" s="129">
        <f t="shared" si="0"/>
        <v>0</v>
      </c>
      <c r="F6" s="127"/>
      <c r="G6" s="129">
        <f t="shared" si="1"/>
        <v>0</v>
      </c>
    </row>
    <row r="7" spans="1:7">
      <c r="A7" s="125" t="s">
        <v>90</v>
      </c>
      <c r="B7" s="128" t="s">
        <v>19</v>
      </c>
      <c r="C7" s="128">
        <v>1</v>
      </c>
      <c r="D7" s="127"/>
      <c r="E7" s="129">
        <f t="shared" si="0"/>
        <v>0</v>
      </c>
      <c r="F7" s="127"/>
      <c r="G7" s="129">
        <f t="shared" si="1"/>
        <v>0</v>
      </c>
    </row>
    <row r="8" spans="1:7">
      <c r="A8" s="130" t="s">
        <v>91</v>
      </c>
      <c r="B8" s="131" t="s">
        <v>19</v>
      </c>
      <c r="C8" s="131">
        <v>1</v>
      </c>
      <c r="D8" s="127"/>
      <c r="E8" s="127">
        <f t="shared" si="0"/>
        <v>0</v>
      </c>
      <c r="F8" s="127"/>
      <c r="G8" s="127">
        <f t="shared" si="1"/>
        <v>0</v>
      </c>
    </row>
    <row r="9" spans="1:7">
      <c r="A9" s="130" t="s">
        <v>22</v>
      </c>
      <c r="B9" s="131" t="s">
        <v>17</v>
      </c>
      <c r="C9" s="131">
        <v>1</v>
      </c>
      <c r="D9" s="127"/>
      <c r="E9" s="127">
        <f t="shared" si="0"/>
        <v>0</v>
      </c>
      <c r="F9" s="127"/>
      <c r="G9" s="127">
        <f t="shared" si="1"/>
        <v>0</v>
      </c>
    </row>
    <row r="10" spans="1:7">
      <c r="A10" s="130" t="s">
        <v>51</v>
      </c>
      <c r="B10" s="131" t="s">
        <v>17</v>
      </c>
      <c r="C10" s="131">
        <v>1</v>
      </c>
      <c r="D10" s="127"/>
      <c r="E10" s="127">
        <f t="shared" si="0"/>
        <v>0</v>
      </c>
      <c r="F10" s="127"/>
      <c r="G10" s="127">
        <f t="shared" si="1"/>
        <v>0</v>
      </c>
    </row>
    <row r="11" spans="1:7">
      <c r="A11" s="132" t="s">
        <v>58</v>
      </c>
      <c r="B11" s="126" t="s">
        <v>17</v>
      </c>
      <c r="C11" s="126">
        <v>1</v>
      </c>
      <c r="D11" s="127"/>
      <c r="E11" s="127">
        <f>D11*C11</f>
        <v>0</v>
      </c>
      <c r="F11" s="127"/>
      <c r="G11" s="127">
        <f>F11*C11</f>
        <v>0</v>
      </c>
    </row>
    <row r="12" spans="1:7" s="50" customFormat="1">
      <c r="A12" s="130" t="s">
        <v>56</v>
      </c>
      <c r="B12" s="131" t="s">
        <v>17</v>
      </c>
      <c r="C12" s="131">
        <v>1</v>
      </c>
      <c r="D12" s="127"/>
      <c r="E12" s="133">
        <f>C12*D12</f>
        <v>0</v>
      </c>
      <c r="F12" s="127"/>
      <c r="G12" s="133">
        <f>C12*F12</f>
        <v>0</v>
      </c>
    </row>
    <row r="13" spans="1:7" s="50" customFormat="1">
      <c r="A13" s="134" t="s">
        <v>57</v>
      </c>
      <c r="B13" s="135" t="s">
        <v>17</v>
      </c>
      <c r="C13" s="135">
        <v>1</v>
      </c>
      <c r="D13" s="127"/>
      <c r="E13" s="136">
        <f>C13*D13</f>
        <v>0</v>
      </c>
      <c r="F13" s="127"/>
      <c r="G13" s="136">
        <f>C13*F13</f>
        <v>0</v>
      </c>
    </row>
    <row r="14" spans="1:7" s="54" customFormat="1">
      <c r="A14" s="137" t="s">
        <v>2</v>
      </c>
      <c r="B14" s="138"/>
      <c r="C14" s="137"/>
      <c r="D14" s="139"/>
      <c r="E14" s="139">
        <f>SUM(E3:E13)</f>
        <v>0</v>
      </c>
      <c r="F14" s="139"/>
      <c r="G14" s="139">
        <f>SUM(G3:G13)</f>
        <v>0</v>
      </c>
    </row>
    <row r="15" spans="1:7">
      <c r="A15" s="132"/>
      <c r="B15" s="126"/>
      <c r="C15" s="132"/>
      <c r="D15" s="127"/>
      <c r="E15" s="127"/>
      <c r="F15" s="127"/>
      <c r="G15" s="127"/>
    </row>
    <row r="16" spans="1:7">
      <c r="A16" s="132" t="s">
        <v>5</v>
      </c>
      <c r="B16" s="126"/>
      <c r="C16" s="126"/>
      <c r="D16" s="127"/>
      <c r="E16" s="127">
        <f>E14</f>
        <v>0</v>
      </c>
      <c r="F16" s="127"/>
      <c r="G16" s="127"/>
    </row>
    <row r="17" spans="1:7">
      <c r="A17" s="132" t="s">
        <v>6</v>
      </c>
      <c r="B17" s="126"/>
      <c r="C17" s="126"/>
      <c r="D17" s="127"/>
      <c r="E17" s="127">
        <f>G14</f>
        <v>0</v>
      </c>
      <c r="F17" s="127"/>
      <c r="G17" s="127"/>
    </row>
    <row r="18" spans="1:7">
      <c r="A18" s="132"/>
      <c r="B18" s="126"/>
      <c r="C18" s="126"/>
      <c r="D18" s="127"/>
      <c r="E18" s="127"/>
      <c r="F18" s="127"/>
      <c r="G18" s="127"/>
    </row>
    <row r="19" spans="1:7">
      <c r="A19" s="54" t="s">
        <v>7</v>
      </c>
      <c r="B19" s="140"/>
      <c r="C19" s="140"/>
      <c r="D19" s="47"/>
      <c r="E19" s="47">
        <f>E16+E17</f>
        <v>0</v>
      </c>
      <c r="F19" s="127"/>
      <c r="G19" s="127"/>
    </row>
  </sheetData>
  <mergeCells count="2">
    <mergeCell ref="D1:E1"/>
    <mergeCell ref="F1:G1"/>
  </mergeCells>
  <conditionalFormatting sqref="C4:C5 C9:C13">
    <cfRule type="containsBlanks" dxfId="3" priority="8" stopIfTrue="1">
      <formula>LEN(TRIM(C4))=0</formula>
    </cfRule>
  </conditionalFormatting>
  <conditionalFormatting sqref="C3">
    <cfRule type="containsBlanks" dxfId="2" priority="3" stopIfTrue="1">
      <formula>LEN(TRIM(C3))=0</formula>
    </cfRule>
  </conditionalFormatting>
  <conditionalFormatting sqref="C6:C7">
    <cfRule type="containsBlanks" dxfId="1" priority="2" stopIfTrue="1">
      <formula>LEN(TRIM(C6))=0</formula>
    </cfRule>
  </conditionalFormatting>
  <conditionalFormatting sqref="C8">
    <cfRule type="containsBlanks" dxfId="0" priority="1" stopIfTrue="1">
      <formula>LEN(TRIM(C8))=0</formula>
    </cfRule>
  </conditionalFormatting>
  <pageMargins left="0.70866141732283472" right="0.70866141732283472" top="0.78740157480314965" bottom="0.78740157480314965" header="0.31496062992125984" footer="0.31496062992125984"/>
  <pageSetup paperSize="9" scale="79" orientation="portrait" r:id="rId1"/>
  <headerFooter>
    <oddFooter>&amp;CEVS&amp;R6/6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SK</vt:lpstr>
      <vt:lpstr>trasy</vt:lpstr>
      <vt:lpstr>Aktivní prvky</vt:lpstr>
      <vt:lpstr>PZTS+EPS</vt:lpstr>
      <vt:lpstr>EVS</vt:lpstr>
    </vt:vector>
  </TitlesOfParts>
  <Company>TINT s.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Hriško</dc:creator>
  <cp:lastModifiedBy>Zdeněk Šteffek</cp:lastModifiedBy>
  <cp:lastPrinted>2024-10-29T07:34:35Z</cp:lastPrinted>
  <dcterms:created xsi:type="dcterms:W3CDTF">2010-05-18T19:44:46Z</dcterms:created>
  <dcterms:modified xsi:type="dcterms:W3CDTF">2024-10-29T07:38:13Z</dcterms:modified>
</cp:coreProperties>
</file>